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Nektarowa  Koźlarzowa\przetarg\"/>
    </mc:Choice>
  </mc:AlternateContent>
  <xr:revisionPtr revIDLastSave="0" documentId="8_{E3387829-43C1-473C-877D-01E42A0C8FC5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Kosztorys" sheetId="1" r:id="rId1"/>
    <sheet name="Arkusz1" sheetId="3" r:id="rId2"/>
  </sheets>
  <definedNames>
    <definedName name="_xlnm.Print_Area" localSheetId="0">Kosztorys!$A$1:$H$46</definedName>
    <definedName name="_xlnm.Print_Titles" localSheetId="0">Kosztorys!$1:$2</definedName>
  </definedNames>
  <calcPr calcId="181029"/>
</workbook>
</file>

<file path=xl/calcChain.xml><?xml version="1.0" encoding="utf-8"?>
<calcChain xmlns="http://schemas.openxmlformats.org/spreadsheetml/2006/main">
  <c r="G5" i="1" l="1"/>
  <c r="H5" i="1" s="1"/>
  <c r="H18" i="3" l="1"/>
  <c r="G12" i="3"/>
  <c r="I12" i="3" l="1"/>
  <c r="H9" i="3"/>
  <c r="H8" i="3"/>
  <c r="H7" i="3"/>
  <c r="E25" i="1"/>
  <c r="E24" i="1"/>
  <c r="G31" i="1" l="1"/>
  <c r="G32" i="1"/>
  <c r="H32" i="1" s="1"/>
  <c r="H31" i="1" l="1"/>
  <c r="G43" i="1"/>
  <c r="H43" i="1" s="1"/>
  <c r="G33" i="1"/>
  <c r="H33" i="1" s="1"/>
  <c r="G28" i="1"/>
  <c r="H28" i="1" s="1"/>
  <c r="G25" i="1"/>
  <c r="H25" i="1" s="1"/>
  <c r="H38" i="1" l="1"/>
  <c r="G38" i="1"/>
  <c r="G12" i="1"/>
  <c r="H12" i="1" s="1"/>
  <c r="G14" i="1" l="1"/>
  <c r="H14" i="1" s="1"/>
  <c r="G44" i="1" l="1"/>
  <c r="G45" i="1" s="1"/>
  <c r="H44" i="1" l="1"/>
  <c r="H45" i="1" s="1"/>
  <c r="G27" i="1"/>
  <c r="H27" i="1" s="1"/>
  <c r="G26" i="1"/>
  <c r="H26" i="1" s="1"/>
  <c r="G23" i="1" l="1"/>
  <c r="H23" i="1" s="1"/>
  <c r="G24" i="1"/>
  <c r="H24" i="1" s="1"/>
  <c r="G22" i="1" l="1"/>
  <c r="H22" i="1" s="1"/>
  <c r="G21" i="1"/>
  <c r="H21" i="1" s="1"/>
  <c r="G20" i="1"/>
  <c r="H20" i="1" s="1"/>
  <c r="G19" i="1"/>
  <c r="H19" i="1" l="1"/>
  <c r="G40" i="1"/>
  <c r="H40" i="1" s="1"/>
  <c r="G16" i="1"/>
  <c r="H16" i="1" s="1"/>
  <c r="G11" i="1"/>
  <c r="H11" i="1" s="1"/>
  <c r="G13" i="1"/>
  <c r="G15" i="1"/>
  <c r="H15" i="1" s="1"/>
  <c r="G10" i="1"/>
  <c r="G4" i="1"/>
  <c r="H13" i="1" l="1"/>
  <c r="G6" i="1"/>
  <c r="G17" i="1"/>
  <c r="G41" i="1"/>
  <c r="H4" i="1"/>
  <c r="H10" i="1"/>
  <c r="H17" i="1" l="1"/>
  <c r="G29" i="1"/>
  <c r="G46" i="1"/>
  <c r="H6" i="1"/>
  <c r="H41" i="1"/>
  <c r="H29" i="1" l="1"/>
  <c r="H46" i="1"/>
</calcChain>
</file>

<file path=xl/sharedStrings.xml><?xml version="1.0" encoding="utf-8"?>
<sst xmlns="http://schemas.openxmlformats.org/spreadsheetml/2006/main" count="119" uniqueCount="92">
  <si>
    <t>L.p.</t>
  </si>
  <si>
    <t>Opis roboty</t>
  </si>
  <si>
    <t>Ilość</t>
  </si>
  <si>
    <t>Cena jedn.
NETTO</t>
  </si>
  <si>
    <t>Wartość
NETTO</t>
  </si>
  <si>
    <t>Wartość
BRUTTO</t>
  </si>
  <si>
    <t>1.1</t>
  </si>
  <si>
    <t xml:space="preserve">Roboty pomiarowe - pomiary bieżące i powykonawcza inwentaryzacja geodezyjna </t>
  </si>
  <si>
    <t>kpl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</si>
  <si>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</si>
  <si>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2.1</t>
  </si>
  <si>
    <t>szt.</t>
  </si>
  <si>
    <t>2.2</t>
  </si>
  <si>
    <t>2.3</t>
  </si>
  <si>
    <t>2.4</t>
  </si>
  <si>
    <t>2.5</t>
  </si>
  <si>
    <t>m</t>
  </si>
  <si>
    <t>2.6</t>
  </si>
  <si>
    <t>3.1</t>
  </si>
  <si>
    <t>3.2</t>
  </si>
  <si>
    <t>3.3</t>
  </si>
  <si>
    <t>3.4</t>
  </si>
  <si>
    <t>5</t>
  </si>
  <si>
    <t>5.1</t>
  </si>
  <si>
    <t xml:space="preserve">RAZEM: </t>
  </si>
  <si>
    <t>Razem roboty przygotowawcze:</t>
  </si>
  <si>
    <t>Jedn.</t>
  </si>
  <si>
    <t>3.5</t>
  </si>
  <si>
    <t>3.6</t>
  </si>
  <si>
    <t>3.7</t>
  </si>
  <si>
    <t>3.8</t>
  </si>
  <si>
    <t>3.9</t>
  </si>
  <si>
    <t>3.10</t>
  </si>
  <si>
    <t>3</t>
  </si>
  <si>
    <t>4</t>
  </si>
  <si>
    <t>4.1</t>
  </si>
  <si>
    <t>4.2</t>
  </si>
  <si>
    <t>Razem roboty w zakresie wprowadzenia oznakowania,oświetlenia drogowego:</t>
  </si>
  <si>
    <t>Roboty wykończeniowe</t>
  </si>
  <si>
    <t>Razem roboty wykończeniowe:</t>
  </si>
  <si>
    <t>Roboty w zakresie budowy kanalizacji deszczowej i sanitarnej. 
Cena zawiera: roboty przygotowawcze, rozbiórkowe, roboty ziemne, umocnienie wykopu, zabezpieczenie istniejących urządzeń, podsypkę i obsypkę rur kanału/przykanalików/studni, wymianę gruntu, odwodnienie wykopu, wywóz nadmiaru gruntu łącznie z utylizacją, próby szczelności, wiercenie otworów w istniejący studniach oraz wszystkie niezbędne prace do wykonania zadania. 
Cena zawiera również koszty niezbędnych ujętych w specyfikacjach technicznych  badań.</t>
  </si>
  <si>
    <t>2.7</t>
  </si>
  <si>
    <t>Regulacja pionowa zasów/zaworów wodociagowych i gazowych</t>
  </si>
  <si>
    <t>Humusowanie skarp oraz powierzchni plantowań z obsianiem trawą przy grubości ziemi urodzajnej 20 cm</t>
  </si>
  <si>
    <t>Podbudowa zasadnicza z mieszanki związanej cementem c3/4 grub. 20cm</t>
  </si>
  <si>
    <t>Warstwa mrozoochronna z mieszanki zwiazanej cementem c 1,5/2,0 grub. 15 cm</t>
  </si>
  <si>
    <t xml:space="preserve">Nawierzchnia (Sciek) z kostki brukowej betonowej typu cegła kol. Szary grub.  6cm na podsypce piaskowej grub. 3cm </t>
  </si>
  <si>
    <t>Nawierzchnia z kostki brukowej  betonowej typu cegła kol. Szary grub 8 cm na podsypce piaskowej grub. 3 cm spoiny wypelnione piaskiem</t>
  </si>
  <si>
    <t>Razem roboty brukarskie i nawierzchniowe w ulicy :</t>
  </si>
  <si>
    <t>Roboty brukarskie (krawężniki, obrzeża, oporniki) i roboty w zakresie wykonania nawierzchni (jezdnia, chodnik, wjazdy, zjazdy)
Cena zawiera: roboty przygotowawcze, ustawienie krawężnika/opornika/obrzeża na ławie betonowej, roboty ziemne (wykopy, nasypy) wykonanie koryta, wykonanie poszczególnych warstw konstrukcyjnych podbudowy i nawierzchni, ścieków,  regulację zaworów, studni i skrzynek (do regulacji włazów 
i wpustów deszczowych należy zastosować elementy z tworzywa sztucznego) oraz wszystkie niezbędne prace do wykonania zadania. Cena zawiera również koszty niezbędnych ujętych 
w specyfikacjach technicznych  badań.</t>
  </si>
  <si>
    <t>Oznakowanie pionowe, poziome, 
Cena zawiera: roboty przygotowawcze, ziemne, montażowe oraz wszystkie niezbędne prace i materiały do wykonania zadania wraz z utylizacją demontowanych elementów.</t>
  </si>
  <si>
    <t>przecisk rurą stalową śr. 350mm gr. Ścianki 8mm</t>
  </si>
  <si>
    <t xml:space="preserve">Wykonanie kanału z rur PVC-U śr. 200mm </t>
  </si>
  <si>
    <t>Wykonanie przykanalika KD z rur PVC  o średnicy Ø 200 mm</t>
  </si>
  <si>
    <t>Wykonanie prób szczelności kanalizacji deszczowej o średnicy200mm</t>
  </si>
  <si>
    <t>Montaż trójnika równoprzelotowego nd200/200 z łukiem 45st</t>
  </si>
  <si>
    <t xml:space="preserve">Budowa betonowych studzienek ściekowych ulicznych betonowych z osadnikiem Ø 500 mm z wpustem ulicznym </t>
  </si>
  <si>
    <t>wykonanie otworu śr. 200 w istniejącej studzience i zamontowanie kształtki przyłączeniowej</t>
  </si>
  <si>
    <t>Kanał technologiczny Cena zawiera: roboty przygotowawcze, wykonanie wykopów, wykonanie podsypki z piasku, zasypanie rowu kablowego, wywóz i utylizacja nadmiaru gruntu</t>
  </si>
  <si>
    <t>6</t>
  </si>
  <si>
    <t>6.1</t>
  </si>
  <si>
    <t>6.2</t>
  </si>
  <si>
    <t>4.3</t>
  </si>
  <si>
    <t>4.4</t>
  </si>
  <si>
    <t>Przecisk rurą RHDPEp śr. 110mm scianki 6,3mm</t>
  </si>
  <si>
    <t xml:space="preserve">budowa kanalizacji kablowej z rur RHDPEp 110/6,3 w gruncie kategorii III </t>
  </si>
  <si>
    <t>Studnie kablowe prefabrykowane SKR-1kl. B125, grunt kat. III</t>
  </si>
  <si>
    <t>montaż elementów mechanicznej ochrony przed ingerencją osób nieuprawnionych w istniejących studniach kablowych, pokrywa dodatkowa z kłódką systemową Abloy</t>
  </si>
  <si>
    <t>4,5</t>
  </si>
  <si>
    <t>4.6</t>
  </si>
  <si>
    <t>4.7</t>
  </si>
  <si>
    <t>Krawężniki betonowe wystające 15x30 na na ławie betonowej C 12/15 z oporem</t>
  </si>
  <si>
    <t>Krawężniki betonowe obniżone najazdowe 15x22 na ławie betonowej C 12/15 z oporem</t>
  </si>
  <si>
    <t>Krawężniki betonowe przejściowe 15x30 na ławie betonowej C 12/15 z oporem</t>
  </si>
  <si>
    <t>Opornik betonowy wtopiony 12x25 na ławie betonowej C 12/15</t>
  </si>
  <si>
    <t>Obrzeże betonowe 30x8 na ławie betonowej C 12/15</t>
  </si>
  <si>
    <t xml:space="preserve">netto </t>
  </si>
  <si>
    <t>brutto</t>
  </si>
  <si>
    <t>Wprowadzenie oznakowania pionowego i poziomego zgodnie z projektem stałej organizacji ruchu, wprowadzenie i utrzymanie tymczasowej organizacji ruchu w czasie budowy.</t>
  </si>
  <si>
    <t>Roboty w zakresie przygotowania terenu pod budowę.
Cena zawiera: roboty przygotowawcze, rozbiórkowe ( wtym rozebranie nawierzchni utwardzonej wraz z podbudową  oraz rozebranie nawierzchni gruntowej umocnionej kruszywem), roboty ziemne, wywóz i utylizację materiałów (łącznie z opłatą za utylizację), wywóz gruntu łącznie z opłatą za utylizację , demontaż istniejących znaków pionowych, roboty pomiarowe oraz wszystkie niezbędne prace do wykonania zadania.</t>
  </si>
  <si>
    <t>Roboty rozbiórkowe i przygotowawcze</t>
  </si>
  <si>
    <t xml:space="preserve">Budowa studni rewizyjnych z kręgów betonowych Ø 1000 mm </t>
  </si>
  <si>
    <t>Wykonanie inspekcji TV kanalizacji deszczowej o średnicy nominalnej DN 200</t>
  </si>
  <si>
    <t>nawierzchnia z kostki brukowej betonowej typu Behaton kol.Szary grub. 8cm na podsypce piaskowej grub.3cm spoiny wypełnione piaskiem</t>
  </si>
  <si>
    <t>Razem roboty w zakresie budowy kanalizacji deszczowej:</t>
  </si>
  <si>
    <t>słupek kablowy- światłowodowy</t>
  </si>
  <si>
    <t>rurociąg kablowy RHDPE 40/3,7 w gruncie kat. III Rury rowkowane z warstwą poślizgową</t>
  </si>
  <si>
    <t xml:space="preserve">rury mikrokanalizacji 14/2pref.wiązka w podwójnym płaszczu w gruncie kat. III </t>
  </si>
  <si>
    <t>2.8</t>
  </si>
  <si>
    <t>2.9</t>
  </si>
  <si>
    <t>1.2</t>
  </si>
  <si>
    <r>
      <rPr>
        <b/>
        <sz val="10"/>
        <rFont val="Calibri"/>
        <family val="2"/>
        <charset val="238"/>
        <scheme val="minor"/>
      </rPr>
      <t>Protokół rozliczeniowy</t>
    </r>
    <r>
      <rPr>
        <b/>
        <i/>
        <sz val="10"/>
        <rFont val="Calibri"/>
        <family val="2"/>
        <charset val="238"/>
        <scheme val="minor"/>
      </rPr>
      <t xml:space="preserve">
„Budowa odcinka drogi gminnej na działce nr 377/10 obręb Suchy Las”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</si>
</sst>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44" fontId="4" fillId="5" borderId="1" xfId="2" applyFont="1" applyFill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/>
    <xf numFmtId="4" fontId="0" fillId="0" borderId="0" xfId="0" applyNumberFormat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tabSelected="1" view="pageBreakPreview" zoomScaleNormal="100" zoomScaleSheetLayoutView="100" workbookViewId="0">
      <selection sqref="A1:H1"/>
    </sheetView>
  </sheetViews>
  <sheetFormatPr defaultColWidth="9.140625" defaultRowHeight="12.75" x14ac:dyDescent="0.2"/>
  <cols>
    <col min="1" max="1" width="4.28515625" style="10" customWidth="1"/>
    <col min="2" max="2" width="5.42578125" style="8" hidden="1" customWidth="1"/>
    <col min="3" max="3" width="97.5703125" style="8" customWidth="1"/>
    <col min="4" max="4" width="6" style="8" customWidth="1"/>
    <col min="5" max="5" width="9.140625" style="11"/>
    <col min="6" max="6" width="13.42578125" style="8" customWidth="1"/>
    <col min="7" max="8" width="14.5703125" style="13" customWidth="1"/>
    <col min="9" max="9" width="49.140625" style="8" customWidth="1"/>
    <col min="10" max="16384" width="9.140625" style="8"/>
  </cols>
  <sheetData>
    <row r="1" spans="1:8" s="6" customFormat="1" ht="42" customHeight="1" x14ac:dyDescent="0.2">
      <c r="A1" s="34" t="s">
        <v>91</v>
      </c>
      <c r="B1" s="30"/>
      <c r="C1" s="30"/>
      <c r="D1" s="30"/>
      <c r="E1" s="30"/>
      <c r="F1" s="30"/>
      <c r="G1" s="30"/>
      <c r="H1" s="30"/>
    </row>
    <row r="2" spans="1:8" s="7" customFormat="1" ht="25.5" x14ac:dyDescent="0.2">
      <c r="A2" s="14" t="s">
        <v>0</v>
      </c>
      <c r="B2" s="15"/>
      <c r="C2" s="15" t="s">
        <v>1</v>
      </c>
      <c r="D2" s="16" t="s">
        <v>26</v>
      </c>
      <c r="E2" s="17" t="s">
        <v>2</v>
      </c>
      <c r="F2" s="16" t="s">
        <v>3</v>
      </c>
      <c r="G2" s="17" t="s">
        <v>4</v>
      </c>
      <c r="H2" s="17" t="s">
        <v>5</v>
      </c>
    </row>
    <row r="3" spans="1:8" ht="59.25" customHeight="1" x14ac:dyDescent="0.2">
      <c r="A3" s="18">
        <v>1</v>
      </c>
      <c r="B3" s="32" t="s">
        <v>79</v>
      </c>
      <c r="C3" s="32"/>
      <c r="D3" s="32"/>
      <c r="E3" s="32"/>
      <c r="F3" s="32"/>
      <c r="G3" s="32"/>
      <c r="H3" s="32"/>
    </row>
    <row r="4" spans="1:8" ht="18" customHeight="1" x14ac:dyDescent="0.2">
      <c r="A4" s="9" t="s">
        <v>6</v>
      </c>
      <c r="B4" s="1">
        <v>1</v>
      </c>
      <c r="C4" s="2" t="s">
        <v>7</v>
      </c>
      <c r="D4" s="2" t="s">
        <v>8</v>
      </c>
      <c r="E4" s="3">
        <v>1</v>
      </c>
      <c r="F4" s="4"/>
      <c r="G4" s="5">
        <f>ROUND((E4*F4),2)</f>
        <v>0</v>
      </c>
      <c r="H4" s="5">
        <f>ROUND((G4*(1.23)),2)</f>
        <v>0</v>
      </c>
    </row>
    <row r="5" spans="1:8" ht="18" customHeight="1" x14ac:dyDescent="0.2">
      <c r="A5" s="9" t="s">
        <v>90</v>
      </c>
      <c r="B5" s="1">
        <v>2</v>
      </c>
      <c r="C5" s="2" t="s">
        <v>80</v>
      </c>
      <c r="D5" s="2" t="s">
        <v>8</v>
      </c>
      <c r="E5" s="3">
        <v>1</v>
      </c>
      <c r="F5" s="4"/>
      <c r="G5" s="5">
        <f t="shared" ref="G5" si="0">ROUND((E5*F5),2)</f>
        <v>0</v>
      </c>
      <c r="H5" s="5">
        <f t="shared" ref="H5:H16" si="1">ROUND((G5*(1.23)),2)</f>
        <v>0</v>
      </c>
    </row>
    <row r="6" spans="1:8" ht="18" customHeight="1" x14ac:dyDescent="0.2">
      <c r="A6" s="33" t="s">
        <v>25</v>
      </c>
      <c r="B6" s="33"/>
      <c r="C6" s="33"/>
      <c r="D6" s="33"/>
      <c r="E6" s="33"/>
      <c r="F6" s="33"/>
      <c r="G6" s="19">
        <f>SUM(G4:G5)</f>
        <v>0</v>
      </c>
      <c r="H6" s="19">
        <f>SUM(H4:H5)</f>
        <v>0</v>
      </c>
    </row>
    <row r="7" spans="1:8" ht="57.75" customHeight="1" x14ac:dyDescent="0.2">
      <c r="A7" s="18">
        <v>2</v>
      </c>
      <c r="B7" s="32" t="s">
        <v>40</v>
      </c>
      <c r="C7" s="32"/>
      <c r="D7" s="32"/>
      <c r="E7" s="32"/>
      <c r="F7" s="32"/>
      <c r="G7" s="32"/>
      <c r="H7" s="32"/>
    </row>
    <row r="8" spans="1:8" ht="57.75" customHeight="1" x14ac:dyDescent="0.2">
      <c r="A8" s="21" t="s">
        <v>10</v>
      </c>
      <c r="B8" s="22"/>
      <c r="C8" s="22" t="s">
        <v>51</v>
      </c>
      <c r="D8" s="22" t="s">
        <v>16</v>
      </c>
      <c r="E8" s="23">
        <v>13.5</v>
      </c>
      <c r="F8" s="22"/>
      <c r="G8" s="22"/>
      <c r="H8" s="22"/>
    </row>
    <row r="9" spans="1:8" ht="57.75" customHeight="1" x14ac:dyDescent="0.2">
      <c r="A9" s="21" t="s">
        <v>12</v>
      </c>
      <c r="B9" s="22"/>
      <c r="C9" s="22" t="s">
        <v>57</v>
      </c>
      <c r="D9" s="22" t="s">
        <v>11</v>
      </c>
      <c r="E9" s="23">
        <v>1</v>
      </c>
      <c r="F9" s="22"/>
      <c r="G9" s="22"/>
      <c r="H9" s="22"/>
    </row>
    <row r="10" spans="1:8" ht="19.5" customHeight="1" x14ac:dyDescent="0.2">
      <c r="A10" s="21" t="s">
        <v>13</v>
      </c>
      <c r="B10" s="1">
        <v>1</v>
      </c>
      <c r="C10" s="2" t="s">
        <v>81</v>
      </c>
      <c r="D10" s="2" t="s">
        <v>11</v>
      </c>
      <c r="E10" s="24">
        <v>3</v>
      </c>
      <c r="F10" s="4"/>
      <c r="G10" s="5">
        <f t="shared" ref="G10" si="2">ROUND((E10*F10),2)</f>
        <v>0</v>
      </c>
      <c r="H10" s="5">
        <f t="shared" si="1"/>
        <v>0</v>
      </c>
    </row>
    <row r="11" spans="1:8" ht="19.5" customHeight="1" x14ac:dyDescent="0.2">
      <c r="A11" s="21" t="s">
        <v>14</v>
      </c>
      <c r="B11" s="1"/>
      <c r="C11" s="2" t="s">
        <v>56</v>
      </c>
      <c r="D11" s="2" t="s">
        <v>11</v>
      </c>
      <c r="E11" s="24">
        <v>2</v>
      </c>
      <c r="F11" s="4"/>
      <c r="G11" s="5">
        <f t="shared" ref="G11:G15" si="3">ROUND((E11*F11),2)</f>
        <v>0</v>
      </c>
      <c r="H11" s="5">
        <f t="shared" si="1"/>
        <v>0</v>
      </c>
    </row>
    <row r="12" spans="1:8" ht="19.5" customHeight="1" x14ac:dyDescent="0.2">
      <c r="A12" s="21" t="s">
        <v>15</v>
      </c>
      <c r="B12" s="1"/>
      <c r="C12" s="2" t="s">
        <v>55</v>
      </c>
      <c r="D12" s="2" t="s">
        <v>11</v>
      </c>
      <c r="E12" s="24">
        <v>1</v>
      </c>
      <c r="F12" s="4"/>
      <c r="G12" s="5">
        <f t="shared" ref="G12" si="4">ROUND((E12*F12),2)</f>
        <v>0</v>
      </c>
      <c r="H12" s="5">
        <f t="shared" ref="H12" si="5">ROUND((G12*(1.23)),2)</f>
        <v>0</v>
      </c>
    </row>
    <row r="13" spans="1:8" ht="19.5" customHeight="1" x14ac:dyDescent="0.2">
      <c r="A13" s="21" t="s">
        <v>17</v>
      </c>
      <c r="B13" s="1"/>
      <c r="C13" s="2" t="s">
        <v>53</v>
      </c>
      <c r="D13" s="2" t="s">
        <v>16</v>
      </c>
      <c r="E13" s="24">
        <v>4</v>
      </c>
      <c r="F13" s="4"/>
      <c r="G13" s="5">
        <f t="shared" si="3"/>
        <v>0</v>
      </c>
      <c r="H13" s="5">
        <f t="shared" si="1"/>
        <v>0</v>
      </c>
    </row>
    <row r="14" spans="1:8" ht="19.5" customHeight="1" x14ac:dyDescent="0.2">
      <c r="A14" s="21" t="s">
        <v>41</v>
      </c>
      <c r="B14" s="1"/>
      <c r="C14" s="2" t="s">
        <v>52</v>
      </c>
      <c r="D14" s="2" t="s">
        <v>16</v>
      </c>
      <c r="E14" s="24">
        <v>64</v>
      </c>
      <c r="F14" s="4"/>
      <c r="G14" s="5">
        <f t="shared" ref="G14" si="6">ROUND((E14*F14),2)</f>
        <v>0</v>
      </c>
      <c r="H14" s="5">
        <f t="shared" ref="H14" si="7">ROUND((G14*(1.23)),2)</f>
        <v>0</v>
      </c>
    </row>
    <row r="15" spans="1:8" ht="19.5" customHeight="1" x14ac:dyDescent="0.2">
      <c r="A15" s="21" t="s">
        <v>88</v>
      </c>
      <c r="B15" s="1"/>
      <c r="C15" s="2" t="s">
        <v>54</v>
      </c>
      <c r="D15" s="2" t="s">
        <v>16</v>
      </c>
      <c r="E15" s="24">
        <v>68</v>
      </c>
      <c r="F15" s="4"/>
      <c r="G15" s="5">
        <f t="shared" si="3"/>
        <v>0</v>
      </c>
      <c r="H15" s="5">
        <f t="shared" si="1"/>
        <v>0</v>
      </c>
    </row>
    <row r="16" spans="1:8" ht="19.5" customHeight="1" x14ac:dyDescent="0.2">
      <c r="A16" s="21" t="s">
        <v>89</v>
      </c>
      <c r="B16" s="1"/>
      <c r="C16" s="2" t="s">
        <v>82</v>
      </c>
      <c r="D16" s="2" t="s">
        <v>8</v>
      </c>
      <c r="E16" s="24">
        <v>1</v>
      </c>
      <c r="F16" s="4"/>
      <c r="G16" s="5">
        <f t="shared" ref="G16" si="8">ROUND((E16*F16),2)</f>
        <v>0</v>
      </c>
      <c r="H16" s="5">
        <f t="shared" si="1"/>
        <v>0</v>
      </c>
    </row>
    <row r="17" spans="1:8" ht="18" customHeight="1" x14ac:dyDescent="0.2">
      <c r="A17" s="33" t="s">
        <v>84</v>
      </c>
      <c r="B17" s="33"/>
      <c r="C17" s="33"/>
      <c r="D17" s="33"/>
      <c r="E17" s="33"/>
      <c r="F17" s="33"/>
      <c r="G17" s="19">
        <f>SUM(G10:G16)</f>
        <v>0</v>
      </c>
      <c r="H17" s="19">
        <f>SUM(H10:H16)</f>
        <v>0</v>
      </c>
    </row>
    <row r="18" spans="1:8" ht="74.25" customHeight="1" x14ac:dyDescent="0.2">
      <c r="A18" s="18" t="s">
        <v>33</v>
      </c>
      <c r="B18" s="32" t="s">
        <v>49</v>
      </c>
      <c r="C18" s="32"/>
      <c r="D18" s="32"/>
      <c r="E18" s="32"/>
      <c r="F18" s="32"/>
      <c r="G18" s="32"/>
      <c r="H18" s="32"/>
    </row>
    <row r="19" spans="1:8" ht="19.5" customHeight="1" x14ac:dyDescent="0.2">
      <c r="A19" s="9" t="s">
        <v>18</v>
      </c>
      <c r="B19" s="1"/>
      <c r="C19" s="2" t="s">
        <v>71</v>
      </c>
      <c r="D19" s="2" t="s">
        <v>16</v>
      </c>
      <c r="E19" s="3">
        <v>50</v>
      </c>
      <c r="F19" s="4"/>
      <c r="G19" s="5">
        <f t="shared" ref="G19:G22" si="9">ROUND((E19*F19),2)</f>
        <v>0</v>
      </c>
      <c r="H19" s="5">
        <f t="shared" ref="H19:H25" si="10">ROUND((G19*(1.23)),2)</f>
        <v>0</v>
      </c>
    </row>
    <row r="20" spans="1:8" ht="19.5" customHeight="1" x14ac:dyDescent="0.2">
      <c r="A20" s="9" t="s">
        <v>19</v>
      </c>
      <c r="B20" s="1"/>
      <c r="C20" s="2" t="s">
        <v>72</v>
      </c>
      <c r="D20" s="2" t="s">
        <v>16</v>
      </c>
      <c r="E20" s="3">
        <v>78</v>
      </c>
      <c r="F20" s="4"/>
      <c r="G20" s="5">
        <f t="shared" si="9"/>
        <v>0</v>
      </c>
      <c r="H20" s="5">
        <f t="shared" si="10"/>
        <v>0</v>
      </c>
    </row>
    <row r="21" spans="1:8" ht="19.5" customHeight="1" x14ac:dyDescent="0.2">
      <c r="A21" s="9" t="s">
        <v>20</v>
      </c>
      <c r="B21" s="1"/>
      <c r="C21" s="2" t="s">
        <v>73</v>
      </c>
      <c r="D21" s="2" t="s">
        <v>16</v>
      </c>
      <c r="E21" s="3">
        <v>4</v>
      </c>
      <c r="F21" s="4"/>
      <c r="G21" s="5">
        <f t="shared" si="9"/>
        <v>0</v>
      </c>
      <c r="H21" s="5">
        <f t="shared" si="10"/>
        <v>0</v>
      </c>
    </row>
    <row r="22" spans="1:8" ht="19.5" customHeight="1" x14ac:dyDescent="0.2">
      <c r="A22" s="9" t="s">
        <v>21</v>
      </c>
      <c r="B22" s="1"/>
      <c r="C22" s="2" t="s">
        <v>74</v>
      </c>
      <c r="D22" s="2" t="s">
        <v>16</v>
      </c>
      <c r="E22" s="3">
        <v>25</v>
      </c>
      <c r="F22" s="4"/>
      <c r="G22" s="5">
        <f t="shared" si="9"/>
        <v>0</v>
      </c>
      <c r="H22" s="5">
        <f t="shared" si="10"/>
        <v>0</v>
      </c>
    </row>
    <row r="23" spans="1:8" ht="19.5" customHeight="1" x14ac:dyDescent="0.2">
      <c r="A23" s="9" t="s">
        <v>27</v>
      </c>
      <c r="B23" s="1"/>
      <c r="C23" s="2" t="s">
        <v>75</v>
      </c>
      <c r="D23" s="2" t="s">
        <v>16</v>
      </c>
      <c r="E23" s="24">
        <v>20</v>
      </c>
      <c r="F23" s="4"/>
      <c r="G23" s="5">
        <f t="shared" ref="G23:G25" si="11">ROUND((E23*F23),2)</f>
        <v>0</v>
      </c>
      <c r="H23" s="5">
        <f t="shared" si="10"/>
        <v>0</v>
      </c>
    </row>
    <row r="24" spans="1:8" ht="19.5" customHeight="1" x14ac:dyDescent="0.2">
      <c r="A24" s="9" t="s">
        <v>28</v>
      </c>
      <c r="B24" s="1"/>
      <c r="C24" s="2" t="s">
        <v>45</v>
      </c>
      <c r="D24" s="2" t="s">
        <v>9</v>
      </c>
      <c r="E24" s="24">
        <f>481+81</f>
        <v>562</v>
      </c>
      <c r="F24" s="4"/>
      <c r="G24" s="5">
        <f t="shared" si="11"/>
        <v>0</v>
      </c>
      <c r="H24" s="5">
        <f t="shared" si="10"/>
        <v>0</v>
      </c>
    </row>
    <row r="25" spans="1:8" ht="19.5" customHeight="1" x14ac:dyDescent="0.2">
      <c r="A25" s="9" t="s">
        <v>29</v>
      </c>
      <c r="B25" s="1"/>
      <c r="C25" s="2" t="s">
        <v>44</v>
      </c>
      <c r="D25" s="2" t="s">
        <v>9</v>
      </c>
      <c r="E25" s="24">
        <f>445+81</f>
        <v>526</v>
      </c>
      <c r="F25" s="4"/>
      <c r="G25" s="5">
        <f t="shared" si="11"/>
        <v>0</v>
      </c>
      <c r="H25" s="5">
        <f t="shared" si="10"/>
        <v>0</v>
      </c>
    </row>
    <row r="26" spans="1:8" ht="29.25" customHeight="1" x14ac:dyDescent="0.2">
      <c r="A26" s="9" t="s">
        <v>30</v>
      </c>
      <c r="B26" s="1"/>
      <c r="C26" s="2" t="s">
        <v>83</v>
      </c>
      <c r="D26" s="2" t="s">
        <v>9</v>
      </c>
      <c r="E26" s="24">
        <v>445</v>
      </c>
      <c r="F26" s="4"/>
      <c r="G26" s="5">
        <f>ROUND((E26*F26),2)</f>
        <v>0</v>
      </c>
      <c r="H26" s="5">
        <f t="shared" ref="H26" si="12">ROUND((G26*(1.23)),2)</f>
        <v>0</v>
      </c>
    </row>
    <row r="27" spans="1:8" ht="19.5" customHeight="1" x14ac:dyDescent="0.2">
      <c r="A27" s="9" t="s">
        <v>31</v>
      </c>
      <c r="B27" s="1"/>
      <c r="C27" s="2" t="s">
        <v>46</v>
      </c>
      <c r="D27" s="2" t="s">
        <v>9</v>
      </c>
      <c r="E27" s="24">
        <v>2.8</v>
      </c>
      <c r="F27" s="4"/>
      <c r="G27" s="5">
        <f>ROUND((E27*F27),2)</f>
        <v>0</v>
      </c>
      <c r="H27" s="5">
        <f t="shared" ref="H27" si="13">ROUND((G27*(1.23)),2)</f>
        <v>0</v>
      </c>
    </row>
    <row r="28" spans="1:8" ht="19.5" customHeight="1" x14ac:dyDescent="0.2">
      <c r="A28" s="9" t="s">
        <v>32</v>
      </c>
      <c r="B28" s="1"/>
      <c r="C28" s="2" t="s">
        <v>47</v>
      </c>
      <c r="D28" s="2" t="s">
        <v>9</v>
      </c>
      <c r="E28" s="24">
        <v>81</v>
      </c>
      <c r="F28" s="4"/>
      <c r="G28" s="5">
        <f>ROUND((E28*F28),2)</f>
        <v>0</v>
      </c>
      <c r="H28" s="5">
        <f t="shared" ref="H28:H33" si="14">ROUND((G28*(1.23)),2)</f>
        <v>0</v>
      </c>
    </row>
    <row r="29" spans="1:8" ht="19.5" customHeight="1" x14ac:dyDescent="0.2">
      <c r="A29" s="33" t="s">
        <v>48</v>
      </c>
      <c r="B29" s="33"/>
      <c r="C29" s="33"/>
      <c r="D29" s="33"/>
      <c r="E29" s="33"/>
      <c r="F29" s="33"/>
      <c r="G29" s="19">
        <f>SUM(G13:G28)</f>
        <v>0</v>
      </c>
      <c r="H29" s="19">
        <f>SUM(H13:H28)</f>
        <v>0</v>
      </c>
    </row>
    <row r="30" spans="1:8" ht="19.5" customHeight="1" x14ac:dyDescent="0.2">
      <c r="A30" s="9" t="s">
        <v>34</v>
      </c>
      <c r="B30" s="1"/>
      <c r="C30" s="32" t="s">
        <v>58</v>
      </c>
      <c r="D30" s="32"/>
      <c r="E30" s="32"/>
      <c r="F30" s="32"/>
      <c r="G30" s="32"/>
      <c r="H30" s="32"/>
    </row>
    <row r="31" spans="1:8" ht="19.5" customHeight="1" x14ac:dyDescent="0.2">
      <c r="A31" s="9" t="s">
        <v>35</v>
      </c>
      <c r="B31" s="1"/>
      <c r="C31" s="2" t="s">
        <v>64</v>
      </c>
      <c r="D31" s="2" t="s">
        <v>16</v>
      </c>
      <c r="E31" s="3">
        <v>8</v>
      </c>
      <c r="F31" s="4"/>
      <c r="G31" s="5">
        <f t="shared" ref="G31:G32" si="15">ROUND((E31*F31),2)</f>
        <v>0</v>
      </c>
      <c r="H31" s="5">
        <f t="shared" si="14"/>
        <v>0</v>
      </c>
    </row>
    <row r="32" spans="1:8" ht="19.5" customHeight="1" x14ac:dyDescent="0.2">
      <c r="A32" s="9" t="s">
        <v>36</v>
      </c>
      <c r="B32" s="1"/>
      <c r="C32" s="2" t="s">
        <v>65</v>
      </c>
      <c r="D32" s="2" t="s">
        <v>16</v>
      </c>
      <c r="E32" s="3">
        <v>65</v>
      </c>
      <c r="F32" s="4"/>
      <c r="G32" s="5">
        <f t="shared" si="15"/>
        <v>0</v>
      </c>
      <c r="H32" s="5">
        <f t="shared" si="14"/>
        <v>0</v>
      </c>
    </row>
    <row r="33" spans="1:8" ht="19.5" customHeight="1" x14ac:dyDescent="0.2">
      <c r="A33" s="9" t="s">
        <v>62</v>
      </c>
      <c r="B33" s="1"/>
      <c r="C33" s="2" t="s">
        <v>66</v>
      </c>
      <c r="D33" s="2" t="s">
        <v>11</v>
      </c>
      <c r="E33" s="3">
        <v>3</v>
      </c>
      <c r="F33" s="4"/>
      <c r="G33" s="5">
        <f>ROUND((E33*F33),2)</f>
        <v>0</v>
      </c>
      <c r="H33" s="5">
        <f t="shared" si="14"/>
        <v>0</v>
      </c>
    </row>
    <row r="34" spans="1:8" ht="19.5" customHeight="1" x14ac:dyDescent="0.2">
      <c r="A34" s="9" t="s">
        <v>63</v>
      </c>
      <c r="B34" s="1"/>
      <c r="C34" s="2" t="s">
        <v>85</v>
      </c>
      <c r="D34" s="2" t="s">
        <v>11</v>
      </c>
      <c r="E34" s="3">
        <v>1</v>
      </c>
      <c r="F34" s="4"/>
      <c r="G34" s="5"/>
      <c r="H34" s="5"/>
    </row>
    <row r="35" spans="1:8" ht="23.25" customHeight="1" x14ac:dyDescent="0.2">
      <c r="A35" s="9" t="s">
        <v>68</v>
      </c>
      <c r="B35" s="1"/>
      <c r="C35" s="2" t="s">
        <v>67</v>
      </c>
      <c r="D35" s="2" t="s">
        <v>11</v>
      </c>
      <c r="E35" s="3">
        <v>3</v>
      </c>
      <c r="F35" s="4"/>
      <c r="G35" s="5"/>
      <c r="H35" s="5"/>
    </row>
    <row r="36" spans="1:8" ht="19.5" customHeight="1" x14ac:dyDescent="0.2">
      <c r="A36" s="9" t="s">
        <v>69</v>
      </c>
      <c r="B36" s="1"/>
      <c r="C36" s="2" t="s">
        <v>86</v>
      </c>
      <c r="D36" s="2" t="s">
        <v>16</v>
      </c>
      <c r="E36" s="3">
        <v>47</v>
      </c>
      <c r="F36" s="4"/>
      <c r="G36" s="5"/>
      <c r="H36" s="5"/>
    </row>
    <row r="37" spans="1:8" ht="19.5" customHeight="1" x14ac:dyDescent="0.2">
      <c r="A37" s="9" t="s">
        <v>70</v>
      </c>
      <c r="B37" s="1"/>
      <c r="C37" s="2" t="s">
        <v>87</v>
      </c>
      <c r="D37" s="2" t="s">
        <v>16</v>
      </c>
      <c r="E37" s="3">
        <v>159</v>
      </c>
      <c r="F37" s="4"/>
      <c r="G37" s="5"/>
      <c r="H37" s="5"/>
    </row>
    <row r="38" spans="1:8" ht="18" customHeight="1" x14ac:dyDescent="0.2">
      <c r="A38" s="33"/>
      <c r="B38" s="33"/>
      <c r="C38" s="33"/>
      <c r="D38" s="33"/>
      <c r="E38" s="33"/>
      <c r="F38" s="33"/>
      <c r="G38" s="19">
        <f>SUM(G30:G37)</f>
        <v>0</v>
      </c>
      <c r="H38" s="19">
        <f>SUM(H30:H37)</f>
        <v>0</v>
      </c>
    </row>
    <row r="39" spans="1:8" ht="28.5" customHeight="1" x14ac:dyDescent="0.2">
      <c r="A39" s="18" t="s">
        <v>22</v>
      </c>
      <c r="B39" s="32" t="s">
        <v>50</v>
      </c>
      <c r="C39" s="32"/>
      <c r="D39" s="32"/>
      <c r="E39" s="32"/>
      <c r="F39" s="32"/>
      <c r="G39" s="32"/>
      <c r="H39" s="32"/>
    </row>
    <row r="40" spans="1:8" ht="29.25" customHeight="1" x14ac:dyDescent="0.2">
      <c r="A40" s="9" t="s">
        <v>23</v>
      </c>
      <c r="B40" s="1"/>
      <c r="C40" s="2" t="s">
        <v>78</v>
      </c>
      <c r="D40" s="2" t="s">
        <v>8</v>
      </c>
      <c r="E40" s="3">
        <v>1</v>
      </c>
      <c r="F40" s="4"/>
      <c r="G40" s="5">
        <f t="shared" ref="G40" si="16">ROUND((E40*F40),2)</f>
        <v>0</v>
      </c>
      <c r="H40" s="5">
        <f t="shared" ref="H40" si="17">ROUND((G40*(1.23)),2)</f>
        <v>0</v>
      </c>
    </row>
    <row r="41" spans="1:8" ht="18" customHeight="1" x14ac:dyDescent="0.2">
      <c r="A41" s="33" t="s">
        <v>37</v>
      </c>
      <c r="B41" s="33"/>
      <c r="C41" s="33"/>
      <c r="D41" s="33"/>
      <c r="E41" s="33"/>
      <c r="F41" s="33"/>
      <c r="G41" s="19">
        <f>SUM(G40:G40)</f>
        <v>0</v>
      </c>
      <c r="H41" s="19">
        <f>SUM(H40:H40)</f>
        <v>0</v>
      </c>
    </row>
    <row r="42" spans="1:8" ht="18" customHeight="1" x14ac:dyDescent="0.2">
      <c r="A42" s="18" t="s">
        <v>59</v>
      </c>
      <c r="B42" s="1"/>
      <c r="C42" s="27" t="s">
        <v>38</v>
      </c>
      <c r="D42" s="28"/>
      <c r="E42" s="28"/>
      <c r="F42" s="28"/>
      <c r="G42" s="28"/>
      <c r="H42" s="29"/>
    </row>
    <row r="43" spans="1:8" ht="18" customHeight="1" x14ac:dyDescent="0.2">
      <c r="A43" s="9" t="s">
        <v>60</v>
      </c>
      <c r="B43" s="1"/>
      <c r="C43" s="2" t="s">
        <v>42</v>
      </c>
      <c r="D43" s="2" t="s">
        <v>8</v>
      </c>
      <c r="E43" s="3">
        <v>1</v>
      </c>
      <c r="F43" s="4"/>
      <c r="G43" s="5">
        <f>ROUND((E43*F43),2)</f>
        <v>0</v>
      </c>
      <c r="H43" s="5">
        <f t="shared" ref="H43" si="18">ROUND((G43*(1.23)),2)</f>
        <v>0</v>
      </c>
    </row>
    <row r="44" spans="1:8" ht="18" customHeight="1" x14ac:dyDescent="0.2">
      <c r="A44" s="9" t="s">
        <v>61</v>
      </c>
      <c r="B44" s="1"/>
      <c r="C44" s="2" t="s">
        <v>43</v>
      </c>
      <c r="D44" s="2" t="s">
        <v>9</v>
      </c>
      <c r="E44" s="3">
        <v>62</v>
      </c>
      <c r="F44" s="4"/>
      <c r="G44" s="5">
        <f>ROUND((E44*F44),2)</f>
        <v>0</v>
      </c>
      <c r="H44" s="5">
        <f t="shared" ref="H44" si="19">ROUND((G44*(1.23)),2)</f>
        <v>0</v>
      </c>
    </row>
    <row r="45" spans="1:8" ht="18" customHeight="1" x14ac:dyDescent="0.2">
      <c r="A45" s="33" t="s">
        <v>39</v>
      </c>
      <c r="B45" s="33"/>
      <c r="C45" s="33"/>
      <c r="D45" s="33"/>
      <c r="E45" s="33"/>
      <c r="F45" s="33"/>
      <c r="G45" s="19">
        <f>SUM(G43:G44)</f>
        <v>0</v>
      </c>
      <c r="H45" s="19">
        <f>SUM(H43:H44)</f>
        <v>0</v>
      </c>
    </row>
    <row r="46" spans="1:8" ht="19.5" customHeight="1" x14ac:dyDescent="0.2">
      <c r="A46" s="31" t="s">
        <v>24</v>
      </c>
      <c r="B46" s="31"/>
      <c r="C46" s="31"/>
      <c r="D46" s="31"/>
      <c r="E46" s="31"/>
      <c r="F46" s="31"/>
      <c r="G46" s="20">
        <f>SUM(G45,G41,G38,G17,G6)</f>
        <v>0</v>
      </c>
      <c r="H46" s="20">
        <f>SUM(H45,H6,H17,H38,H41)</f>
        <v>0</v>
      </c>
    </row>
    <row r="47" spans="1:8" x14ac:dyDescent="0.2">
      <c r="F47" s="12"/>
    </row>
  </sheetData>
  <protectedRanges>
    <protectedRange sqref="F3:F45" name="Zakres1"/>
  </protectedRanges>
  <dataConsolidate/>
  <mergeCells count="14">
    <mergeCell ref="C42:H42"/>
    <mergeCell ref="A1:H1"/>
    <mergeCell ref="A46:F46"/>
    <mergeCell ref="B3:H3"/>
    <mergeCell ref="A6:F6"/>
    <mergeCell ref="B7:H7"/>
    <mergeCell ref="A17:F17"/>
    <mergeCell ref="B18:H18"/>
    <mergeCell ref="A38:F38"/>
    <mergeCell ref="B39:H39"/>
    <mergeCell ref="A41:F41"/>
    <mergeCell ref="A45:F45"/>
    <mergeCell ref="A29:F29"/>
    <mergeCell ref="C30:H30"/>
  </mergeCells>
  <phoneticPr fontId="2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54" orientation="portrait" r:id="rId1"/>
  <headerFooter alignWithMargins="0">
    <oddHeader>&amp;C„Budowa odcinka drogi gminnej na działce nr 377/10 obręb Suchy Las”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1C31-D295-45C4-B6DB-7D76C0AC0FFB}">
  <dimension ref="G6:K29"/>
  <sheetViews>
    <sheetView workbookViewId="0">
      <selection activeCell="H19" sqref="H19"/>
    </sheetView>
  </sheetViews>
  <sheetFormatPr defaultRowHeight="12.75" x14ac:dyDescent="0.2"/>
  <cols>
    <col min="7" max="7" width="10.140625" bestFit="1" customWidth="1"/>
    <col min="8" max="8" width="15.28515625" customWidth="1"/>
    <col min="9" max="9" width="20.85546875" customWidth="1"/>
  </cols>
  <sheetData>
    <row r="6" spans="7:11" x14ac:dyDescent="0.2">
      <c r="G6" s="25" t="s">
        <v>76</v>
      </c>
      <c r="I6" s="25" t="s">
        <v>77</v>
      </c>
    </row>
    <row r="7" spans="7:11" x14ac:dyDescent="0.2">
      <c r="G7" s="26">
        <v>119162.16</v>
      </c>
      <c r="H7" s="26">
        <f>G7*1.23</f>
        <v>146569.45680000001</v>
      </c>
      <c r="I7" s="26">
        <v>146569.46</v>
      </c>
      <c r="J7" s="26"/>
      <c r="K7" s="26"/>
    </row>
    <row r="8" spans="7:11" x14ac:dyDescent="0.2">
      <c r="G8" s="26">
        <v>45042.44</v>
      </c>
      <c r="H8" s="26">
        <f>G8*1.23</f>
        <v>55402.201200000003</v>
      </c>
      <c r="I8" s="26">
        <v>55402.2</v>
      </c>
      <c r="J8" s="26"/>
      <c r="K8" s="26"/>
    </row>
    <row r="9" spans="7:11" x14ac:dyDescent="0.2">
      <c r="G9" s="26">
        <v>32627.84</v>
      </c>
      <c r="H9" s="26">
        <f>G9*1.23</f>
        <v>40132.243199999997</v>
      </c>
      <c r="I9" s="26">
        <v>40132.239999999998</v>
      </c>
      <c r="J9" s="26"/>
      <c r="K9" s="26"/>
    </row>
    <row r="10" spans="7:11" x14ac:dyDescent="0.2">
      <c r="G10" s="26"/>
      <c r="H10" s="26"/>
      <c r="I10" s="26"/>
      <c r="J10" s="26"/>
      <c r="K10" s="26"/>
    </row>
    <row r="11" spans="7:11" x14ac:dyDescent="0.2">
      <c r="G11" s="26"/>
      <c r="H11" s="26"/>
      <c r="I11" s="26"/>
      <c r="J11" s="26"/>
      <c r="K11" s="26"/>
    </row>
    <row r="12" spans="7:11" x14ac:dyDescent="0.2">
      <c r="G12" s="26">
        <f>G7+G8+G9</f>
        <v>196832.44</v>
      </c>
      <c r="H12" s="26"/>
      <c r="I12" s="26">
        <f>I7+I8+I9</f>
        <v>242103.89999999997</v>
      </c>
      <c r="J12" s="26"/>
      <c r="K12" s="26"/>
    </row>
    <row r="13" spans="7:11" x14ac:dyDescent="0.2">
      <c r="G13" s="26"/>
      <c r="H13" s="26"/>
      <c r="I13" s="26"/>
      <c r="J13" s="26"/>
      <c r="K13" s="26"/>
    </row>
    <row r="14" spans="7:11" x14ac:dyDescent="0.2">
      <c r="G14" s="26"/>
      <c r="H14" s="26"/>
      <c r="I14" s="26"/>
      <c r="J14" s="26"/>
      <c r="K14" s="26"/>
    </row>
    <row r="15" spans="7:11" x14ac:dyDescent="0.2">
      <c r="G15" s="26"/>
      <c r="H15" s="26"/>
      <c r="I15" s="26"/>
      <c r="J15" s="26"/>
      <c r="K15" s="26"/>
    </row>
    <row r="16" spans="7:11" x14ac:dyDescent="0.2">
      <c r="G16" s="26"/>
      <c r="H16" s="26"/>
      <c r="I16" s="26"/>
      <c r="J16" s="26"/>
      <c r="K16" s="26"/>
    </row>
    <row r="17" spans="7:11" x14ac:dyDescent="0.2">
      <c r="G17" s="26"/>
      <c r="H17" s="26"/>
      <c r="I17" s="26"/>
      <c r="J17" s="26"/>
      <c r="K17" s="26"/>
    </row>
    <row r="18" spans="7:11" x14ac:dyDescent="0.2">
      <c r="G18" s="26"/>
      <c r="H18" s="26">
        <f>I12-G12</f>
        <v>45271.459999999963</v>
      </c>
      <c r="I18" s="26"/>
      <c r="J18" s="26"/>
      <c r="K18" s="26"/>
    </row>
    <row r="19" spans="7:11" x14ac:dyDescent="0.2">
      <c r="G19" s="26"/>
      <c r="H19" s="26"/>
      <c r="I19" s="26"/>
      <c r="J19" s="26"/>
      <c r="K19" s="26"/>
    </row>
    <row r="20" spans="7:11" x14ac:dyDescent="0.2">
      <c r="G20" s="26"/>
      <c r="H20" s="26"/>
      <c r="I20" s="26"/>
      <c r="J20" s="26"/>
      <c r="K20" s="26"/>
    </row>
    <row r="21" spans="7:11" x14ac:dyDescent="0.2">
      <c r="G21" s="26"/>
      <c r="H21" s="26"/>
      <c r="I21" s="26"/>
      <c r="J21" s="26"/>
      <c r="K21" s="26"/>
    </row>
    <row r="22" spans="7:11" x14ac:dyDescent="0.2">
      <c r="G22" s="26"/>
      <c r="H22" s="26"/>
      <c r="I22" s="26"/>
      <c r="J22" s="26"/>
      <c r="K22" s="26"/>
    </row>
    <row r="23" spans="7:11" x14ac:dyDescent="0.2">
      <c r="G23" s="26"/>
      <c r="H23" s="26"/>
      <c r="I23" s="26"/>
      <c r="J23" s="26"/>
      <c r="K23" s="26"/>
    </row>
    <row r="24" spans="7:11" x14ac:dyDescent="0.2">
      <c r="G24" s="26"/>
      <c r="H24" s="26"/>
      <c r="I24" s="26"/>
      <c r="J24" s="26"/>
      <c r="K24" s="26"/>
    </row>
    <row r="25" spans="7:11" x14ac:dyDescent="0.2">
      <c r="G25" s="26"/>
      <c r="H25" s="26"/>
      <c r="I25" s="26"/>
      <c r="J25" s="26"/>
      <c r="K25" s="26"/>
    </row>
    <row r="26" spans="7:11" x14ac:dyDescent="0.2">
      <c r="G26" s="26"/>
      <c r="H26" s="26"/>
      <c r="I26" s="26"/>
      <c r="J26" s="26"/>
      <c r="K26" s="26"/>
    </row>
    <row r="27" spans="7:11" x14ac:dyDescent="0.2">
      <c r="G27" s="26"/>
      <c r="H27" s="26"/>
      <c r="I27" s="26"/>
      <c r="J27" s="26"/>
      <c r="K27" s="26"/>
    </row>
    <row r="28" spans="7:11" x14ac:dyDescent="0.2">
      <c r="G28" s="26"/>
      <c r="H28" s="26"/>
      <c r="I28" s="26"/>
      <c r="J28" s="26"/>
      <c r="K28" s="26"/>
    </row>
    <row r="29" spans="7:11" x14ac:dyDescent="0.2">
      <c r="G29" s="26"/>
      <c r="H29" s="26"/>
      <c r="I29" s="26"/>
      <c r="J29" s="26"/>
      <c r="K29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Kosztorys!Obszar_wydruku</vt:lpstr>
      <vt:lpstr>Kosztorys!Tytuły_wydruku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Andrzej Klepka</cp:lastModifiedBy>
  <cp:revision/>
  <cp:lastPrinted>2020-11-24T12:36:46Z</cp:lastPrinted>
  <dcterms:created xsi:type="dcterms:W3CDTF">2013-05-29T11:09:02Z</dcterms:created>
  <dcterms:modified xsi:type="dcterms:W3CDTF">2020-12-01T13:47:23Z</dcterms:modified>
  <cp:category/>
  <cp:contentStatus/>
</cp:coreProperties>
</file>