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Złotkowo - Strefa AG\Przetarg dokumenty ZP_www\Pytania i odpowiedzi do przetargu\"/>
    </mc:Choice>
  </mc:AlternateContent>
  <xr:revisionPtr revIDLastSave="0" documentId="13_ncr:1_{F8EE46D9-2EE7-4BF1-AD53-AB2DDE137F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rona tytułowa" sheetId="4" r:id="rId1"/>
    <sheet name="Oferta" sheetId="7" r:id="rId2"/>
    <sheet name="Preambuła" sheetId="8" r:id="rId3"/>
  </sheets>
  <definedNames>
    <definedName name="_xlnm.Print_Area" localSheetId="1">Oferta!$A$1:$G$123</definedName>
    <definedName name="_xlnm.Print_Area" localSheetId="0">'Strona tytułowa'!$A$1:$G$40</definedName>
    <definedName name="_xlnm.Print_Titles" localSheetId="1">Oferta!$1:$3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7" l="1"/>
  <c r="G42" i="7"/>
  <c r="F42" i="7"/>
  <c r="F50" i="7"/>
  <c r="G50" i="7" s="1"/>
  <c r="F107" i="7"/>
  <c r="G107" i="7" s="1"/>
  <c r="G35" i="4" s="1"/>
  <c r="F20" i="7"/>
  <c r="G20" i="7" s="1"/>
  <c r="D51" i="7"/>
  <c r="D49" i="7"/>
  <c r="F35" i="4" l="1"/>
  <c r="F36" i="7"/>
  <c r="G36" i="7" s="1"/>
  <c r="F32" i="7"/>
  <c r="G32" i="7" s="1"/>
  <c r="F31" i="7"/>
  <c r="G31" i="7" s="1"/>
  <c r="F30" i="7"/>
  <c r="G30" i="7" s="1"/>
  <c r="F29" i="7"/>
  <c r="G29" i="7" s="1"/>
  <c r="F27" i="7"/>
  <c r="G27" i="7" s="1"/>
  <c r="F28" i="7"/>
  <c r="G28" i="7" s="1"/>
  <c r="F26" i="7"/>
  <c r="G26" i="7" s="1"/>
  <c r="F45" i="7"/>
  <c r="G45" i="7" s="1"/>
  <c r="F44" i="7"/>
  <c r="G44" i="7" s="1"/>
  <c r="F43" i="7"/>
  <c r="G43" i="7" s="1"/>
  <c r="F46" i="7" l="1"/>
  <c r="G46" i="7" s="1"/>
  <c r="F41" i="7"/>
  <c r="G41" i="7" s="1"/>
  <c r="F40" i="7"/>
  <c r="F32" i="4" s="1"/>
  <c r="G40" i="7" l="1"/>
  <c r="G47" i="7" s="1"/>
  <c r="G32" i="4" s="1"/>
  <c r="F102" i="7" l="1"/>
  <c r="G102" i="7" s="1"/>
  <c r="F111" i="7"/>
  <c r="F114" i="7"/>
  <c r="F110" i="7"/>
  <c r="F106" i="7"/>
  <c r="F97" i="7"/>
  <c r="G97" i="7" s="1"/>
  <c r="F96" i="7"/>
  <c r="G96" i="7" s="1"/>
  <c r="F95" i="7"/>
  <c r="G95" i="7" s="1"/>
  <c r="F94" i="7"/>
  <c r="G94" i="7" s="1"/>
  <c r="F101" i="7"/>
  <c r="G101" i="7" s="1"/>
  <c r="F100" i="7"/>
  <c r="G100" i="7" s="1"/>
  <c r="F99" i="7"/>
  <c r="G99" i="7" s="1"/>
  <c r="F98" i="7"/>
  <c r="G98" i="7" s="1"/>
  <c r="F89" i="7"/>
  <c r="G89" i="7" s="1"/>
  <c r="F90" i="7"/>
  <c r="G90" i="7" s="1"/>
  <c r="F88" i="7"/>
  <c r="G88" i="7" s="1"/>
  <c r="F87" i="7"/>
  <c r="G87" i="7" s="1"/>
  <c r="F83" i="7"/>
  <c r="G83" i="7" s="1"/>
  <c r="F82" i="7"/>
  <c r="G82" i="7" s="1"/>
  <c r="F81" i="7"/>
  <c r="G81" i="7" s="1"/>
  <c r="F80" i="7"/>
  <c r="G80" i="7" s="1"/>
  <c r="F75" i="7"/>
  <c r="G75" i="7" s="1"/>
  <c r="F74" i="7"/>
  <c r="G74" i="7" s="1"/>
  <c r="F73" i="7"/>
  <c r="G73" i="7" s="1"/>
  <c r="F72" i="7"/>
  <c r="G72" i="7" s="1"/>
  <c r="F65" i="7"/>
  <c r="G65" i="7" s="1"/>
  <c r="F66" i="7"/>
  <c r="G66" i="7" s="1"/>
  <c r="F67" i="7"/>
  <c r="G67" i="7" s="1"/>
  <c r="F68" i="7"/>
  <c r="G68" i="7" s="1"/>
  <c r="F64" i="7"/>
  <c r="G64" i="7" s="1"/>
  <c r="F63" i="7"/>
  <c r="G63" i="7" s="1"/>
  <c r="F93" i="7"/>
  <c r="G93" i="7" s="1"/>
  <c r="F92" i="7"/>
  <c r="G92" i="7" s="1"/>
  <c r="F91" i="7"/>
  <c r="G91" i="7" s="1"/>
  <c r="F86" i="7"/>
  <c r="G86" i="7" s="1"/>
  <c r="F85" i="7"/>
  <c r="G85" i="7" s="1"/>
  <c r="F84" i="7"/>
  <c r="G84" i="7" s="1"/>
  <c r="F79" i="7"/>
  <c r="G79" i="7" s="1"/>
  <c r="F78" i="7"/>
  <c r="G78" i="7" s="1"/>
  <c r="F77" i="7"/>
  <c r="G77" i="7" s="1"/>
  <c r="F76" i="7"/>
  <c r="G76" i="7" s="1"/>
  <c r="F71" i="7"/>
  <c r="G71" i="7" s="1"/>
  <c r="F70" i="7"/>
  <c r="G70" i="7" s="1"/>
  <c r="F69" i="7"/>
  <c r="G69" i="7" s="1"/>
  <c r="F62" i="7"/>
  <c r="G62" i="7" s="1"/>
  <c r="F57" i="7"/>
  <c r="G57" i="7" s="1"/>
  <c r="F56" i="7"/>
  <c r="G56" i="7" s="1"/>
  <c r="F55" i="7"/>
  <c r="G55" i="7" s="1"/>
  <c r="F54" i="7"/>
  <c r="G54" i="7" s="1"/>
  <c r="F53" i="7"/>
  <c r="G53" i="7" s="1"/>
  <c r="F6" i="7"/>
  <c r="G6" i="7" s="1"/>
  <c r="F21" i="7"/>
  <c r="G21" i="7" s="1"/>
  <c r="F19" i="7"/>
  <c r="G19" i="7" s="1"/>
  <c r="F14" i="7"/>
  <c r="G14" i="7" s="1"/>
  <c r="F15" i="7"/>
  <c r="G15" i="7" s="1"/>
  <c r="F13" i="7"/>
  <c r="G13" i="7" s="1"/>
  <c r="F37" i="7"/>
  <c r="G37" i="7" s="1"/>
  <c r="F35" i="7"/>
  <c r="G35" i="7" s="1"/>
  <c r="F34" i="7"/>
  <c r="G34" i="7" s="1"/>
  <c r="F33" i="7"/>
  <c r="G33" i="7" s="1"/>
  <c r="F25" i="7"/>
  <c r="G25" i="7" l="1"/>
  <c r="G38" i="7" s="1"/>
  <c r="G31" i="4" s="1"/>
  <c r="F38" i="7"/>
  <c r="F31" i="4" s="1"/>
  <c r="G106" i="7"/>
  <c r="F108" i="7"/>
  <c r="F34" i="4"/>
  <c r="F112" i="7"/>
  <c r="F36" i="4"/>
  <c r="F38" i="4"/>
  <c r="F115" i="7"/>
  <c r="G111" i="7"/>
  <c r="G37" i="4" s="1"/>
  <c r="F37" i="4"/>
  <c r="G114" i="7"/>
  <c r="G110" i="7"/>
  <c r="F12" i="7"/>
  <c r="G12" i="7" s="1"/>
  <c r="F121" i="7"/>
  <c r="F51" i="7"/>
  <c r="G51" i="7" s="1"/>
  <c r="F22" i="7"/>
  <c r="G22" i="7" s="1"/>
  <c r="F18" i="7"/>
  <c r="G18" i="7" s="1"/>
  <c r="F17" i="7"/>
  <c r="G17" i="7" s="1"/>
  <c r="F16" i="7"/>
  <c r="G16" i="7" s="1"/>
  <c r="F11" i="7"/>
  <c r="F120" i="7"/>
  <c r="G120" i="7" s="1"/>
  <c r="F119" i="7"/>
  <c r="G119" i="7" s="1"/>
  <c r="F117" i="7"/>
  <c r="F103" i="7"/>
  <c r="G103" i="7" s="1"/>
  <c r="F61" i="7"/>
  <c r="G61" i="7" s="1"/>
  <c r="F60" i="7"/>
  <c r="G60" i="7" s="1"/>
  <c r="F59" i="7"/>
  <c r="G59" i="7" s="1"/>
  <c r="F58" i="7"/>
  <c r="G58" i="7" s="1"/>
  <c r="F52" i="7"/>
  <c r="G52" i="7" s="1"/>
  <c r="F49" i="7"/>
  <c r="F8" i="7"/>
  <c r="G8" i="7" s="1"/>
  <c r="F5" i="7"/>
  <c r="G5" i="7" l="1"/>
  <c r="G9" i="7" s="1"/>
  <c r="F9" i="7"/>
  <c r="G117" i="7"/>
  <c r="F122" i="7"/>
  <c r="F39" i="4" s="1"/>
  <c r="G11" i="7"/>
  <c r="G23" i="7" s="1"/>
  <c r="G30" i="4" s="1"/>
  <c r="F23" i="7"/>
  <c r="F30" i="4" s="1"/>
  <c r="G36" i="4"/>
  <c r="G112" i="7"/>
  <c r="G38" i="4"/>
  <c r="G115" i="7"/>
  <c r="G49" i="7"/>
  <c r="G104" i="7" s="1"/>
  <c r="G33" i="4" s="1"/>
  <c r="F104" i="7"/>
  <c r="F33" i="4" s="1"/>
  <c r="G108" i="7"/>
  <c r="G34" i="4"/>
  <c r="G121" i="7"/>
  <c r="G122" i="7" l="1"/>
  <c r="G39" i="4" s="1"/>
  <c r="F123" i="7"/>
  <c r="F29" i="4"/>
  <c r="G123" i="7"/>
  <c r="G29" i="4"/>
  <c r="F40" i="4"/>
  <c r="G40" i="4" l="1"/>
</calcChain>
</file>

<file path=xl/sharedStrings.xml><?xml version="1.0" encoding="utf-8"?>
<sst xmlns="http://schemas.openxmlformats.org/spreadsheetml/2006/main" count="490" uniqueCount="386">
  <si>
    <t>L.p.</t>
  </si>
  <si>
    <t>Ilość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</si>
  <si>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</si>
  <si>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</si>
  <si>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</si>
  <si>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</si>
  <si>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</si>
  <si>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Roboty budowlane w zakresie ścieżek pieszych</t>
  </si>
  <si>
    <t>45233161-5</t>
  </si>
  <si>
    <t>45233200-1</t>
  </si>
  <si>
    <t>Roboty w zakresie różnych nawierzchni</t>
  </si>
  <si>
    <t>45233290-8</t>
  </si>
  <si>
    <t>Instalowanie znaków drogowych</t>
  </si>
  <si>
    <t>Wyrównywanie terenu</t>
  </si>
  <si>
    <t>45236000-0</t>
  </si>
  <si>
    <t>Adres obiektu:</t>
  </si>
  <si>
    <t>Kategoria obiektu:</t>
  </si>
  <si>
    <t>IV, XXV, XXVI</t>
  </si>
  <si>
    <t>Działki nr ewid.</t>
  </si>
  <si>
    <t>Gmina Suchy Las
ul. Szkolna 13
62-002 Suchy Las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</si>
  <si>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</si>
  <si>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</si>
  <si>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</si>
  <si>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</si>
  <si>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</si>
  <si>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Branże:</t>
  </si>
  <si>
    <t>Zestawienie kosztorysów:</t>
  </si>
  <si>
    <t>Koszt netto</t>
  </si>
  <si>
    <t>Koszt brutto</t>
  </si>
  <si>
    <t>1.</t>
  </si>
  <si>
    <t>2.</t>
  </si>
  <si>
    <t>Razem:</t>
  </si>
  <si>
    <t>Nazwa 
i adres inwestora:</t>
  </si>
  <si>
    <t>Roboty budowlane w zakresie budowy wodociągów i rurociągów do odpr. ścieków</t>
  </si>
  <si>
    <t>Jedn.</t>
  </si>
  <si>
    <t>Cena jedn.
NETTO</t>
  </si>
  <si>
    <t>Wartość
NETTO</t>
  </si>
  <si>
    <t>Wartość
BRUTTO</t>
  </si>
  <si>
    <t>kpl</t>
  </si>
  <si>
    <t>Budowa betonowych studzienek ściekowych ulicznych betonowych z osadnikiem Ø 500 mm z wpustem ulicznym klasy D400</t>
  </si>
  <si>
    <t>m</t>
  </si>
  <si>
    <t>Razem - roboty budowlane - kanalizacja deszczowa: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</si>
  <si>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</si>
  <si>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wykończeniowe, dokumentacja powykonawcza</t>
  </si>
  <si>
    <t>Inwentaryzacja geodezyjna zatwierdzona przez PODGiK w Poznaniu</t>
  </si>
  <si>
    <t>szt.</t>
  </si>
  <si>
    <t>Pozwolenie na użytkowanie obiektu budowlanego wydane przez PINB dla powiatu poznańskiego</t>
  </si>
  <si>
    <t>kpl.</t>
  </si>
  <si>
    <t>Razem - roboty wykończeniowe, dokumentacja powykonawcza:</t>
  </si>
  <si>
    <t xml:space="preserve"> RAZEM: </t>
  </si>
  <si>
    <t>Dokumentacja powykonawcza, badania, karty charakterystyki, certyfikaty</t>
  </si>
  <si>
    <t>Inwestycja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</si>
  <si>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</si>
  <si>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</si>
  <si>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</si>
  <si>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</si>
  <si>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</si>
  <si>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</si>
  <si>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</si>
  <si>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</si>
  <si>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</si>
  <si>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</si>
  <si>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</si>
  <si>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</si>
  <si>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2.7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</si>
  <si>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</si>
  <si>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</si>
  <si>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</si>
  <si>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</si>
  <si>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</si>
  <si>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</si>
  <si>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</si>
  <si>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</si>
  <si>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</si>
  <si>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</si>
  <si>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</si>
  <si>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</si>
  <si>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2.1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</si>
  <si>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</si>
  <si>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2.6</t>
  </si>
  <si>
    <t>2.8</t>
  </si>
  <si>
    <t>2.9</t>
  </si>
  <si>
    <t>2.10</t>
  </si>
  <si>
    <t>2.11</t>
  </si>
  <si>
    <t>Wykonanie koryta pod warstwy konstrukcyjne nawierzchni drogowych wraz z utylizacją materiałów</t>
  </si>
  <si>
    <t>Porządkowanie terenu budowy</t>
  </si>
  <si>
    <t>KOSZTORYS OFERTOWY</t>
  </si>
  <si>
    <t>Nazwa zadania:</t>
  </si>
  <si>
    <t>drogowa, sanitarna, elektryczna, teletechniczna</t>
  </si>
  <si>
    <t>Budowa infrastruktury na terenie aktywizacji gospodarczej w Złotkowie 
rejon pomiędzy ul. Pawłowicką, torami kolejowymi, 
ul. Sobocką i ul. Obornicką w Złotkowie, gmina Suchy Las</t>
  </si>
  <si>
    <t>Roboty budowlane i pomocnicze w zakresie linii telefonicznych i ciągów komunikacyjnych</t>
  </si>
  <si>
    <t>45232300-5</t>
  </si>
  <si>
    <t>45316110-9</t>
  </si>
  <si>
    <t>Instalowanie drogowego sprzętu oświetleniowego</t>
  </si>
  <si>
    <t>Złotkowo, teren aktywizacji gospodarczej</t>
  </si>
  <si>
    <t>68, 66/1 (66/26, 66/27), 66/10 (66/32, 66/33), 66/11 (66/34, 66/35, 66/36), 66/3 (66/28, 66/29), 66/8 (66/30, 66/31), 66/12 (66/37, 66/38, 66/39), 66/15 (66/43, 66/44), 66/14 (66/42, 66/41, 66/40), 66/16 (66/45, 66/46), 66/23, 66/19, 67/8, 64/3, 67/3, 67/5, 68/1, 69/15, 69/17, 69/8, 69/10, 69/23, 69/12, 69/29, 69/25, 70/20, 70/19, 70/5, 70/1, 70/17, 71/10, 71/11, 71/4, 71/5, 72/2, 72/3, 74/4, 64/5, 153 (153/1, 153/2), 152 (152/1, 152/3), 71/9 (71/12, 71/13), 41/6, 41/2 (41/8, 41/9), 35/2, 36/1, 35/18, 34/14 (34/25, 34/26), 35/16, 35/44 (35/69, 35/68, 35/67, 35/66), 35/1 (35/56, 35/55), 35/15, 35/42, 35/41 (35/65, 35/64, 35/63, 35/62), 35/40 (35/60, 35/61), 35/14 (35/59, 35/58, 35/57), 40, 41/5 (41/10, 41/11)
obręb ewidencyjny 0006 ZŁOTKOWO, jednostka ewidencyjna: 302115_2.0006</t>
  </si>
  <si>
    <t>KOSZTORYS OFERTOWY
Budowa infrastruktury na terenie aktywizacji gospodarczej w Złotkowie, gmina Suchy Las
(rejon pomiędzy ul. Pawłowicką, torami kolejowymi, ul. Sobocką i ul. Obornicką w Złotkowie)</t>
  </si>
  <si>
    <t>Roboty budowlane - kanalizacja sanitarna</t>
  </si>
  <si>
    <t xml:space="preserve">Roboty budowlane - kanalizacja deszczowa </t>
  </si>
  <si>
    <t>Budowa studni rewizyjnych z kręgów betonowych Ø 1000 wraz z włazami żeliwnymi</t>
  </si>
  <si>
    <t>Razem - roboty budowlane - kanalizacja sanitarna:</t>
  </si>
  <si>
    <t>Roboty budowlane - ziemne, brukarskie, nawierzchniowe</t>
  </si>
  <si>
    <t>Wykonanie kanału z rur WIPRO DN 500mm wraz zasypaniem wykopu</t>
  </si>
  <si>
    <t>Wykonanie kanału z rur PVC DN 400mm o sztywności obwodowej SN8 wraz zasypaniem wykopu</t>
  </si>
  <si>
    <t>Wykonanie kanału z rur PVC DN 315mm o sztywności obwodowej SN8 wraz zasypaniem wykopu</t>
  </si>
  <si>
    <t>Wykonanie przykanalika KD z rur PVC  o średnicy Ø 200 mm wraz z zasypaniem</t>
  </si>
  <si>
    <t>Wykonanie prób szczelności sieci kanalizacji deszczowej</t>
  </si>
  <si>
    <t>Przebudowa odcinka urządzenia wodnego – rowu przydrożnego R1-R2, R6-R8-R5-R7, R3-R4, R9-R11</t>
  </si>
  <si>
    <t>Budowa rurociągu drenarskiego DN 400 mm z przykryciem płytami ażurowymi 40x60x8 cm wypełnionego kruszywem 16/63 mm</t>
  </si>
  <si>
    <t>Wykonanie przepustu  o średnicy Ø 600 mm z rur betonowych (P1)</t>
  </si>
  <si>
    <t>Wykonanie przepustu  o średnicy Ø 800 mm z rur betonowych (P2)</t>
  </si>
  <si>
    <t>1.3</t>
  </si>
  <si>
    <t>Wycinka drzew i krzewów</t>
  </si>
  <si>
    <t>Opis roboty do wykonania</t>
  </si>
  <si>
    <t>Jezdnia KR3 - warstwa ścieralna z betonu asfaltowego AC 11S, gr. 4 cm wraz ze skropieniem międzywarstwowym</t>
  </si>
  <si>
    <t>Jezdnia KR3 - warstwa wiążąca z betonu asfaltowego AC 16W, gr. 5 cm wraz ze skropieniem międzywarstwowym</t>
  </si>
  <si>
    <t>Jezdnia KR3 - podbudowa zasadnicza z betonu asfaltowego AC 22P, gr. 7 cm wraz ze skropieniem międzywarstwowym</t>
  </si>
  <si>
    <t>Jezdnia KR3 - dolna warstwa podbudowy z mieszanki niezwiązanej z kruszywem C90/3, gr. 20 cm</t>
  </si>
  <si>
    <t>Jezdnia KR3 - dodatkowa warstwa wzmacniająca istn. podłoże gr. z mieszanki kruszywa związanego cementem klasy C3/4, gr. 15 cm</t>
  </si>
  <si>
    <t>Jezdnia KR6 - dolna warstwa podbudowy z mieszanki niezwiązanej z kruszywem C90/3, gr. 20 cm</t>
  </si>
  <si>
    <t>Jezdnia KR6 - warstwa ścieralna z mastyksu grysowego SMA, gr. 4 cm wraz ze skropieniem międzywarstwowym</t>
  </si>
  <si>
    <t>Jezdnia KR6 - warstwa wiążąca z betonu asfaltowego AC 16W, gr. 8 cm wraz ze skropieniem międzywarstwowym</t>
  </si>
  <si>
    <t>Jezdnia KR6 - podbudowa zasadnicza z betonu asfaltowego AC 22P, gr. 16 cm wraz ze skropieniem międzywarstwowym</t>
  </si>
  <si>
    <t>Jezdnia ul. Obornicka remont - warstwa ścieralna z mastyksu grysowego SMA, gr. 4 cm wraz ze skropieniem międzywarstwowym</t>
  </si>
  <si>
    <t>Jezdnia ul. Obornicka remont - warstwa wiążąca z betonu asfaltowego AC 16W, gr. 8 cm wraz ze skropieniem międzywarstwowym</t>
  </si>
  <si>
    <t>Jezdnia ul. Obornicka remont po sfrezowaniu/poszerzenie KR6 - ułożenie geokompozytu wzmacniającego na połączeniu</t>
  </si>
  <si>
    <t>Jezdnia ul. Cedrowa - warstwa ścieralna z betonowej kostki brukowej koloru szarego, gr. 8 cm</t>
  </si>
  <si>
    <t>Jezdnia ul. Cedrowa - podsypka cementowo-piakowa 1:3, gr. 4 cm</t>
  </si>
  <si>
    <t>Chodnik - warstwa ścieralna z betonowej kostki brukowej koloru czerwonego, gr. 8 cm</t>
  </si>
  <si>
    <t>Chodnik - podsypka cementowo-piakowa 1:3, gr. 4 cm</t>
  </si>
  <si>
    <t>Chodnik - warstwa odcinająca z podsypki piaskowej, gr. 10 cm</t>
  </si>
  <si>
    <t>Chodnik - podbudowa zasadnicza z kruszywa związanego cementem C8/10, gr. 12 cm</t>
  </si>
  <si>
    <t>Ścieżka rowerowa - warstwa ścieralna z betonu asfaltowego AC 8S, gr. 4 cm</t>
  </si>
  <si>
    <t>Ścieżka rowerowa - podbudowa pomocnicza z miesznaki niezwiązanej 0/31,5 mm, gr. 12 cm</t>
  </si>
  <si>
    <t>Ścieżka rowerowa - dodatkowa warstwa podłoża z mieszanki kruszywa związanego cementem C1,5/2,0, gr. 10 cm</t>
  </si>
  <si>
    <t>Jezdnia KR6 - dodatkowa warstwa podłoża z mieszanki kruszywa związanego cementem klasy C3/4, gr. 15 cm</t>
  </si>
  <si>
    <t>Zjazdy - warstwa ścieralna z betonowej kostki brukowej koloru grafitowego, gr. 8 cm</t>
  </si>
  <si>
    <t>Zjazdy - podsypka cementowo-piakowa 1:3, gr. 4 cm</t>
  </si>
  <si>
    <t>Zjazdy - podbudowa zasadnicza z mieszanki kruszywa związanego cementem C8/10, gr. 20 cm</t>
  </si>
  <si>
    <t>Zjazdy - dodatkowa warstwa podłoża z mieszanki kruszywa związanego cementem klasy C3/4, gr. 10 cm</t>
  </si>
  <si>
    <t>Razem - roboty budowlane - ziemne, brukarskie, nawierzchniowe:</t>
  </si>
  <si>
    <t>Krawężniki betonowe lekkie, skośne, najazdowe, łukowe 15x30, 15x22, 15x22-30 cm na ławie betonowej z oporem C12/15</t>
  </si>
  <si>
    <t>Krawężniki betonowe ciężkie, skośne, najazdowe, łukowe 20x30, 20x22, 20x22-30 cm na ławie betonowej z oporem C12/15</t>
  </si>
  <si>
    <t>Krawężniki trapezowe 15x21-30 cm na ławie betonowej z oporem C12/15</t>
  </si>
  <si>
    <t>Oporniki betonowe 12x25 cm na ławie betonowej z oporem C12/15</t>
  </si>
  <si>
    <t>Obrzeże betonowe 8x30 cm na ławie betonowej z oporem C12/15</t>
  </si>
  <si>
    <t>Obrzeże betonowe 6x25 cm na ławie betonowej z oporem C12/15</t>
  </si>
  <si>
    <t>Pachwiny najazdowe Obornicka - warstwa ścieralna z kostki kamiennej nieregularnej, o wymiarach 18x18 cm</t>
  </si>
  <si>
    <t>Pachwiny najazdowe Obornicka - podsypka cementowo-piakowa 1:3, gr. 4 cm</t>
  </si>
  <si>
    <t>Pachwiny najazdowe Obornicka - podbudowa zasadnicza z mieszanki kruszywa związanego cementem C8/10, gr. 20 cm</t>
  </si>
  <si>
    <t>Pachwiny najazdowe Obornicka - dodatkowa warstwa podłoża z mieszanki kruszywa związanego cementem klasy C3/4, gr. 10 cm</t>
  </si>
  <si>
    <t>Pachwiny najazdowe pozostałe - warstwa ścieralna z kostki kamiennej nieregularnej, o wymiarach 18x18 cm</t>
  </si>
  <si>
    <t>Pachwiny najazdowe pozostałe - podsypka cementowo-piakowa 1:3, gr. 4 cm</t>
  </si>
  <si>
    <t>Pachwiny najazdowe pozostałe - dodatkowa warstwa podłoża z mieszanki kruszywa związanego cementem klasy C3/4, gr. 10 cm</t>
  </si>
  <si>
    <t>Pachwiny najazdowe pozostałe - podbudowa zasadnicza z mieszanki kruszywa związanego cementem C8/10, gr. 12 cm</t>
  </si>
  <si>
    <t>Roboty budowlane - branża telekomunikacyjna</t>
  </si>
  <si>
    <t>Razem - roboty budowlane - branża telekomunikacyjna:</t>
  </si>
  <si>
    <t>5</t>
  </si>
  <si>
    <t>5.1</t>
  </si>
  <si>
    <t>Roboty budowlane - branża elektroenergetyczna</t>
  </si>
  <si>
    <t>Razem - roboty budowlane - branża  elektroenergetyczna:</t>
  </si>
  <si>
    <t>6</t>
  </si>
  <si>
    <t>6.1</t>
  </si>
  <si>
    <t>5.2</t>
  </si>
  <si>
    <t>Chodnik wzmociony /wyspa dzieląca - warstwa ścieralna z betonowej kostki brukowej koloru czerwonego, gr. 8 cm</t>
  </si>
  <si>
    <t>Chodnik wzmociony /wyspa dzieląca - podsypka cementowo-piakowa 1:3, gr. 4 cm</t>
  </si>
  <si>
    <t>Chodnik wzmociony /wyspa dzieląca - podbudowa zasadnicza z mieszanki kruszywa związanego cementem C8/10, gr. 20 cm</t>
  </si>
  <si>
    <t>Chodnik wzmociony /wyspa dzieląca - warstwa odcinająca z podsypki piaskowej, gr. 10 cm</t>
  </si>
  <si>
    <t>Opaska pow. wyłączonych z ruchu pieszych - warstwa ścieralna z kostki kamiennej o wym. 10x8cm</t>
  </si>
  <si>
    <t>Opaska pow. wyłączonych z ruchu pieszych - podsypka cementowo-piakowa 1:3, gr. 5 cm</t>
  </si>
  <si>
    <t>Opaska pow. wyłączonych z ruchu pieszych - podbudowa zasadnicza z mieszanki kruszywa związanego cementem C1,5/2,0, gr. 10 cm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</si>
  <si>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</si>
  <si>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</si>
  <si>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</si>
  <si>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</si>
  <si>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</si>
  <si>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</si>
  <si>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Dokumentacja powykonawcza zgodna z procedurą AQUANET S.A. w Poznaniu</t>
  </si>
  <si>
    <t>Budowa sieci kanalizacji sanitarnej grawitacyjnej PVC klasy S z litą ścianką SDR 34 SN8 Ø 250 mm</t>
  </si>
  <si>
    <t>Przewiert z rury przewiertowej TS  Ø 400x36,3</t>
  </si>
  <si>
    <t>Budowa sieci kanalizacji sanitarnej tłocznej z rur PE Ø 110 mm</t>
  </si>
  <si>
    <t>Budowa studni czyszczakowych na rurociągu tłocznym z kręgów betonowych Ø 1200 wraz z włazami</t>
  </si>
  <si>
    <t>Budowa kompletnej przepompowni ścieków PZO2 wraz ze złączem elektroenergetycznym oraz zagospodarowaniem terenu</t>
  </si>
  <si>
    <t>2.12</t>
  </si>
  <si>
    <t>Wprowadzenie stałej organizacji ruchu wraz ze zgłoszeniem</t>
  </si>
  <si>
    <t>Oznakowanie poziome, pionowe, elementy organizacji ruchu</t>
  </si>
  <si>
    <t>Wykonanie oświetlenia drogowego</t>
  </si>
  <si>
    <t>Wykonanie sygnalizacji świetlnej</t>
  </si>
  <si>
    <t>Budowa kanału technologicznego</t>
  </si>
  <si>
    <t>Usunięcie kolizji teletechnicznych</t>
  </si>
  <si>
    <t>Roboty budowlane - sieć wodociągowa</t>
  </si>
  <si>
    <t>Budowa przyłączy wodociągowych do granicy działek z rur ciśnieniowych PE100 SDR11 Ø 32 mm</t>
  </si>
  <si>
    <t>Płukanie i dezynfekcja, próby szczelności, badania bakteriologiczne zgodnie z procedurami AQUANET S.A.</t>
  </si>
  <si>
    <t>Odbiór wykonanego zakresu przez gestora AQUANET S.A.</t>
  </si>
  <si>
    <t xml:space="preserve">„Złotkowo- budowa pełnego uzbrojenia wraz z terenem aktywizacji gospodarczej i przebudowa odcinka byłej drogi krajowej”                                                                                                         </t>
  </si>
  <si>
    <t xml:space="preserve">  ZP.271.8.2022</t>
  </si>
  <si>
    <t>Razem - roboty budowlane - sieć wodociągowa:</t>
  </si>
  <si>
    <t>4.5</t>
  </si>
  <si>
    <t>4.6</t>
  </si>
  <si>
    <t>7</t>
  </si>
  <si>
    <t>7.1</t>
  </si>
  <si>
    <t>8</t>
  </si>
  <si>
    <t>8.1</t>
  </si>
  <si>
    <t>6.2</t>
  </si>
  <si>
    <t>Budowa sieci wodociągowej Ø 150 mm</t>
  </si>
  <si>
    <t>Zakup i montaż hydrantu pożarowego DN80 nadziemnego na odgałęzieniu</t>
  </si>
  <si>
    <t>Roboty rozbiórkowe (nawierzchnia drogowa, płyty betonowe, podbudowy, betony, krawężniki, oporniki, wyspy, humus, krzewy itp.)</t>
  </si>
  <si>
    <t>Jezdnia ul. Obornicka remont - frezowani nawierzchnia istniejącej do 5 cm</t>
  </si>
  <si>
    <t>Humusowanie terenu z obsianiem trawą przy grubości ziemi urodzajnej gr. 10 cm</t>
  </si>
  <si>
    <t>Pobocze gruntowe z materiału po frezowaniu ul. Obornickiej gr. 10 cm</t>
  </si>
  <si>
    <t>Roboty przygotowawcze</t>
  </si>
  <si>
    <t>Kanalizacja deszczowa</t>
  </si>
  <si>
    <t>3.</t>
  </si>
  <si>
    <t>4.</t>
  </si>
  <si>
    <t>5.</t>
  </si>
  <si>
    <t>6.</t>
  </si>
  <si>
    <t>7.</t>
  </si>
  <si>
    <t>Kanalizacja sanitarna</t>
  </si>
  <si>
    <t>Sieć wodociągowa</t>
  </si>
  <si>
    <t>Roboty ziemne, brukarskie</t>
  </si>
  <si>
    <t>8.</t>
  </si>
  <si>
    <t>9.</t>
  </si>
  <si>
    <t>10.</t>
  </si>
  <si>
    <t>11.</t>
  </si>
  <si>
    <t xml:space="preserve">„Złotkowo- budowa pełnego uzbrojenia wraz z terenem aktywizacji gospodarczej 
i przebudowa odcinka byłej drogi krajowej”                        </t>
  </si>
  <si>
    <t>Stała organizacja ruchu</t>
  </si>
  <si>
    <t>Roboty wykończeniowe</t>
  </si>
  <si>
    <t>Budowa studni rewizyjnych z kręgów betonowych Ø 1500 wraz z włazami żeliwnymi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</si>
  <si>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</si>
  <si>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</si>
  <si>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</si>
  <si>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</si>
  <si>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</si>
  <si>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</si>
  <si>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</si>
  <si>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</si>
  <si>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</si>
  <si>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</si>
  <si>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</si>
  <si>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</si>
  <si>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</si>
  <si>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</si>
  <si>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</si>
  <si>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</si>
  <si>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</si>
  <si>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</si>
  <si>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</si>
  <si>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</si>
  <si>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</si>
  <si>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</si>
  <si>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</si>
  <si>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</si>
  <si>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</si>
  <si>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</si>
  <si>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</si>
  <si>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</si>
  <si>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</si>
  <si>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</si>
  <si>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</si>
  <si>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</si>
  <si>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</si>
  <si>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</si>
  <si>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</si>
  <si>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</si>
  <si>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</si>
  <si>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</si>
  <si>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</si>
  <si>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</si>
  <si>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</si>
  <si>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</si>
  <si>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</si>
  <si>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</si>
  <si>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</si>
  <si>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</si>
  <si>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</si>
  <si>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</si>
  <si>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</si>
  <si>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</si>
  <si>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</si>
  <si>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</si>
  <si>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</si>
  <si>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</si>
  <si>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</si>
  <si>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</si>
  <si>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</si>
  <si>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</si>
  <si>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</si>
  <si>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</si>
  <si>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</si>
  <si>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</si>
  <si>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</si>
  <si>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</si>
  <si>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</si>
  <si>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</si>
  <si>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</si>
  <si>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</si>
  <si>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</si>
  <si>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</si>
  <si>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</si>
  <si>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</si>
  <si>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</si>
  <si>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</si>
  <si>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</si>
  <si>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</si>
  <si>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</si>
  <si>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</si>
  <si>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</si>
  <si>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</si>
  <si>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</si>
  <si>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 xml:space="preserve">Nazwa zadania: 
„Złotkowo- budowa pełnego uzbrojenia wraz z terenem aktywizacji gospodarczej 
i przebudowa odcinka byłej drogi krajowej”    </t>
  </si>
  <si>
    <t>Budowa sieci oświetlenia drogowego</t>
  </si>
  <si>
    <t>Jezdnia ul. Cedrowa - podbudowa zasadnicza z kruszywa łamanego stabilizowanego mechanicznie, gr. 30 cm</t>
  </si>
  <si>
    <t>Jezdnia ul. Cedrowa - dodatkowa warstwa wzmacn. istn. podłoże gruntowe z mieszanki kr. związanego cem. Klasy C3/4 gr. 15 cm</t>
  </si>
  <si>
    <t>3.7</t>
  </si>
  <si>
    <t>3.8</t>
  </si>
  <si>
    <t>3.9</t>
  </si>
  <si>
    <t>3.10</t>
  </si>
  <si>
    <t>3.11</t>
  </si>
  <si>
    <t>3.12</t>
  </si>
  <si>
    <t>3.13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</si>
  <si>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</si>
  <si>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</si>
  <si>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</si>
  <si>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</si>
  <si>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</si>
  <si>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</si>
  <si>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</si>
  <si>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</si>
  <si>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</si>
  <si>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</si>
  <si>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</si>
  <si>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</si>
  <si>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</si>
  <si>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</si>
  <si>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</si>
  <si>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</si>
  <si>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</si>
  <si>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</si>
  <si>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</si>
  <si>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</si>
  <si>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</si>
  <si>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</si>
  <si>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</si>
  <si>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</si>
  <si>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</si>
  <si>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</si>
  <si>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</si>
  <si>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</si>
  <si>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</si>
  <si>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</si>
  <si>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</si>
  <si>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</si>
  <si>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</si>
  <si>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</si>
  <si>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</si>
  <si>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</si>
  <si>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</si>
  <si>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</si>
  <si>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</si>
  <si>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</si>
  <si>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</si>
  <si>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</si>
  <si>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</si>
  <si>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</si>
  <si>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</si>
  <si>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</si>
  <si>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</si>
  <si>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</si>
  <si>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</si>
  <si>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</si>
  <si>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</si>
  <si>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</si>
  <si>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7.2</t>
  </si>
  <si>
    <t>9</t>
  </si>
  <si>
    <t>9.1</t>
  </si>
  <si>
    <t>9.2</t>
  </si>
  <si>
    <t>9.3</t>
  </si>
  <si>
    <t>9.4</t>
  </si>
  <si>
    <t>9.5</t>
  </si>
  <si>
    <t>Demontaż i ponowny montaż wiaty przystankowej</t>
  </si>
  <si>
    <t>1.4</t>
  </si>
  <si>
    <t>Przesadzenie drzew</t>
  </si>
  <si>
    <t>5.55</t>
  </si>
  <si>
    <t>Rozbiórka ogrodzenia z siatki na słupkach stalowych o rozstawie 2,5m i wysokości 2,0m</t>
  </si>
  <si>
    <t>4.7</t>
  </si>
  <si>
    <t>Budowa sieci wodociągowej PE Ø 125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</si>
</sst>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4" fontId="2" fillId="2" borderId="8" xfId="1" applyFont="1" applyFill="1" applyBorder="1" applyAlignment="1">
      <alignment vertical="center" wrapText="1"/>
    </xf>
    <xf numFmtId="44" fontId="2" fillId="0" borderId="8" xfId="1" applyFont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4" fontId="11" fillId="3" borderId="1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4" fontId="2" fillId="4" borderId="1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44" fontId="2" fillId="4" borderId="8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44" fontId="11" fillId="2" borderId="1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4" fontId="8" fillId="0" borderId="0" xfId="0" applyNumberFormat="1" applyFont="1" applyAlignment="1"/>
    <xf numFmtId="0" fontId="2" fillId="0" borderId="0" xfId="0" applyFont="1" applyBorder="1" applyAlignment="1">
      <alignment vertical="center" wrapText="1"/>
    </xf>
    <xf numFmtId="0" fontId="18" fillId="4" borderId="0" xfId="3" applyFont="1" applyFill="1" applyAlignment="1">
      <alignment horizontal="left" vertical="center" wrapText="1"/>
    </xf>
    <xf numFmtId="0" fontId="14" fillId="4" borderId="0" xfId="3" applyFill="1" applyAlignment="1">
      <alignment horizontal="left" vertical="center" wrapText="1"/>
    </xf>
    <xf numFmtId="0" fontId="14" fillId="4" borderId="0" xfId="3" applyFill="1" applyAlignment="1">
      <alignment wrapText="1"/>
    </xf>
    <xf numFmtId="0" fontId="14" fillId="0" borderId="0" xfId="3" applyAlignment="1">
      <alignment wrapText="1"/>
    </xf>
    <xf numFmtId="0" fontId="20" fillId="4" borderId="0" xfId="3" applyFont="1" applyFill="1" applyAlignment="1">
      <alignment horizontal="center" vertical="center" wrapText="1"/>
    </xf>
    <xf numFmtId="0" fontId="22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2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49" fontId="2" fillId="3" borderId="13" xfId="0" applyNumberFormat="1" applyFont="1" applyFill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4" borderId="0" xfId="3" applyFont="1" applyFill="1" applyAlignment="1">
      <alignment horizontal="left" vertical="top" wrapText="1"/>
    </xf>
    <xf numFmtId="0" fontId="19" fillId="4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center" vertical="center" wrapText="1"/>
    </xf>
    <xf numFmtId="0" fontId="2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23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760880</xdr:colOff>
      <xdr:row>21</xdr:row>
      <xdr:rowOff>146237</xdr:rowOff>
    </xdr:from>
    <xdr:to>
      <xdr:col>6</xdr:col>
      <xdr:colOff>499895</xdr:colOff>
      <xdr:row>24</xdr:row>
      <xdr:rowOff>151840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710E81-71B3-4DC3-82A9-64B773694C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527" y="5681943"/>
          <a:ext cx="825986" cy="913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</xdr:row>
      <xdr:rowOff>47626</xdr:rowOff>
    </xdr:from>
    <xdr:to>
      <xdr:col>6</xdr:col>
      <xdr:colOff>447674</xdr:colOff>
      <xdr:row>1</xdr:row>
      <xdr:rowOff>895350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335C3C7-3AD5-43FF-82BD-C4C09018E6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5" y="47626"/>
          <a:ext cx="800099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F651-145F-4BD2-8167-E557730730CF}">
  <sheetPr>
    <pageSetUpPr fitToPage="1"/>
  </sheetPr>
  <dimension ref="A1:H49"/>
  <sheetViews>
    <sheetView view="pageBreakPreview" zoomScale="85" zoomScaleNormal="100" zoomScaleSheetLayoutView="85" workbookViewId="0">
      <selection activeCell="C36" sqref="C36:E36"/>
    </sheetView>
  </sheetViews>
  <sheetFormatPr defaultColWidth="9.140625" defaultRowHeight="15"/>
  <cols>
    <col min="1" max="1" width="12.85546875" style="2" customWidth="1"/>
    <col min="2" max="2" width="6.42578125" style="1" customWidth="1"/>
    <col min="3" max="4" width="13.5703125" style="2" customWidth="1"/>
    <col min="5" max="5" width="12" style="2" customWidth="1"/>
    <col min="6" max="7" width="16.28515625" style="2" customWidth="1"/>
    <col min="8" max="8" width="13.5703125" style="2" customWidth="1"/>
    <col min="9" max="16384" width="9.140625" style="2"/>
  </cols>
  <sheetData>
    <row r="1" spans="1:8" ht="36" customHeight="1">
      <c r="A1" s="83" t="s">
        <v>224</v>
      </c>
      <c r="B1" s="83"/>
      <c r="C1" s="83"/>
      <c r="D1" s="83"/>
      <c r="E1" s="83"/>
      <c r="F1" s="83"/>
      <c r="G1" s="55" t="s">
        <v>195</v>
      </c>
    </row>
    <row r="2" spans="1:8" ht="23.25" customHeight="1">
      <c r="A2" s="85" t="s">
        <v>86</v>
      </c>
      <c r="B2" s="85"/>
      <c r="C2" s="85"/>
      <c r="D2" s="85"/>
      <c r="E2" s="85"/>
      <c r="F2" s="85"/>
      <c r="G2" s="85"/>
    </row>
    <row r="3" spans="1:8" ht="6.75" customHeight="1"/>
    <row r="4" spans="1:8" s="3" customFormat="1" ht="21" customHeight="1">
      <c r="A4" s="86" t="s">
        <v>2</v>
      </c>
      <c r="B4" s="86"/>
      <c r="C4" s="86"/>
      <c r="D4" s="86"/>
      <c r="E4" s="86"/>
      <c r="F4" s="86"/>
      <c r="G4" s="86"/>
    </row>
    <row r="5" spans="1:8" s="3" customFormat="1" ht="13.5" customHeight="1">
      <c r="A5" s="87" t="s">
        <v>3</v>
      </c>
      <c r="B5" s="87"/>
      <c r="C5" s="4" t="s">
        <v>4</v>
      </c>
      <c r="D5" s="4"/>
      <c r="E5" s="4"/>
      <c r="F5" s="4"/>
      <c r="G5" s="4"/>
      <c r="H5" s="4"/>
    </row>
    <row r="6" spans="1:8" s="3" customFormat="1" ht="13.5" customHeight="1">
      <c r="A6" s="87" t="s">
        <v>5</v>
      </c>
      <c r="B6" s="87"/>
      <c r="C6" s="4" t="s">
        <v>6</v>
      </c>
      <c r="D6" s="4"/>
      <c r="E6" s="4"/>
      <c r="F6" s="4"/>
      <c r="G6" s="4"/>
      <c r="H6" s="4"/>
    </row>
    <row r="7" spans="1:8" s="3" customFormat="1" ht="13.5" customHeight="1">
      <c r="A7" s="84" t="s">
        <v>8</v>
      </c>
      <c r="B7" s="84"/>
      <c r="C7" s="1" t="s">
        <v>7</v>
      </c>
      <c r="D7" s="4"/>
      <c r="E7" s="4"/>
      <c r="F7" s="4"/>
      <c r="G7" s="4"/>
      <c r="H7" s="4"/>
    </row>
    <row r="8" spans="1:8" s="3" customFormat="1" ht="13.5" customHeight="1">
      <c r="A8" s="84" t="s">
        <v>9</v>
      </c>
      <c r="B8" s="84"/>
      <c r="C8" s="1" t="s">
        <v>10</v>
      </c>
      <c r="D8" s="4"/>
      <c r="E8" s="4"/>
      <c r="F8" s="4"/>
      <c r="G8" s="4"/>
      <c r="H8" s="4"/>
    </row>
    <row r="9" spans="1:8" s="3" customFormat="1" ht="13.5" customHeight="1">
      <c r="A9" s="84" t="s">
        <v>11</v>
      </c>
      <c r="B9" s="84"/>
      <c r="C9" s="1" t="s">
        <v>12</v>
      </c>
      <c r="D9" s="4"/>
      <c r="E9" s="4"/>
      <c r="F9" s="4"/>
      <c r="G9" s="4"/>
      <c r="H9" s="4"/>
    </row>
    <row r="10" spans="1:8" s="3" customFormat="1" ht="13.5" customHeight="1">
      <c r="A10" s="84" t="s">
        <v>14</v>
      </c>
      <c r="B10" s="84"/>
      <c r="C10" s="1" t="s">
        <v>13</v>
      </c>
      <c r="D10" s="4"/>
      <c r="E10" s="4"/>
      <c r="F10" s="4"/>
      <c r="G10" s="4"/>
      <c r="H10" s="4"/>
    </row>
    <row r="11" spans="1:8" s="3" customFormat="1" ht="13.5" customHeight="1">
      <c r="A11" s="87" t="s">
        <v>20</v>
      </c>
      <c r="B11" s="87"/>
      <c r="C11" s="1" t="s">
        <v>21</v>
      </c>
      <c r="D11" s="4"/>
      <c r="E11" s="4"/>
      <c r="F11" s="4"/>
      <c r="G11" s="4"/>
      <c r="H11" s="4"/>
    </row>
    <row r="12" spans="1:8" s="3" customFormat="1" ht="13.5" customHeight="1">
      <c r="A12" s="87" t="s">
        <v>91</v>
      </c>
      <c r="B12" s="87"/>
      <c r="C12" s="1" t="s">
        <v>90</v>
      </c>
      <c r="D12" s="4"/>
      <c r="E12" s="4"/>
      <c r="F12" s="4"/>
      <c r="G12" s="4"/>
      <c r="H12" s="4"/>
    </row>
    <row r="13" spans="1:8" s="3" customFormat="1" ht="13.5" customHeight="1">
      <c r="A13" s="84" t="s">
        <v>22</v>
      </c>
      <c r="B13" s="84"/>
      <c r="C13" s="1" t="s">
        <v>23</v>
      </c>
      <c r="D13" s="4"/>
      <c r="E13" s="4"/>
      <c r="F13" s="4"/>
      <c r="G13" s="4"/>
      <c r="H13" s="4"/>
    </row>
    <row r="14" spans="1:8" s="3" customFormat="1" ht="13.5" customHeight="1">
      <c r="A14" s="84" t="s">
        <v>24</v>
      </c>
      <c r="B14" s="84"/>
      <c r="C14" s="1" t="s">
        <v>33</v>
      </c>
      <c r="D14" s="4"/>
      <c r="E14" s="4"/>
      <c r="F14" s="4"/>
      <c r="G14" s="4"/>
      <c r="H14" s="4"/>
    </row>
    <row r="15" spans="1:8" s="3" customFormat="1" ht="13.5" customHeight="1">
      <c r="A15" s="84" t="s">
        <v>92</v>
      </c>
      <c r="B15" s="84"/>
      <c r="C15" s="1" t="s">
        <v>93</v>
      </c>
      <c r="D15" s="4"/>
      <c r="E15" s="4"/>
      <c r="F15" s="4"/>
      <c r="G15" s="4"/>
      <c r="H15" s="4"/>
    </row>
    <row r="16" spans="1:8" s="3" customFormat="1" ht="6.75" customHeight="1">
      <c r="A16" s="84"/>
      <c r="B16" s="84"/>
      <c r="C16" s="1"/>
      <c r="D16" s="4"/>
      <c r="E16" s="4"/>
      <c r="F16" s="4"/>
      <c r="G16" s="4"/>
      <c r="H16" s="4"/>
    </row>
    <row r="17" spans="1:8" s="3" customFormat="1" ht="28.5" customHeight="1">
      <c r="A17" s="78" t="s">
        <v>87</v>
      </c>
      <c r="B17" s="78"/>
      <c r="C17" s="79" t="s">
        <v>89</v>
      </c>
      <c r="D17" s="79"/>
      <c r="E17" s="79"/>
      <c r="F17" s="79"/>
      <c r="G17" s="79"/>
      <c r="H17" s="4"/>
    </row>
    <row r="18" spans="1:8" s="3" customFormat="1" ht="20.25" customHeight="1">
      <c r="A18" s="78"/>
      <c r="B18" s="78"/>
      <c r="C18" s="79"/>
      <c r="D18" s="79"/>
      <c r="E18" s="79"/>
      <c r="F18" s="79"/>
      <c r="G18" s="79"/>
    </row>
    <row r="19" spans="1:8" s="3" customFormat="1" ht="6.75" customHeight="1">
      <c r="A19" s="78"/>
      <c r="B19" s="78"/>
      <c r="C19" s="79"/>
      <c r="D19" s="79"/>
      <c r="E19" s="79"/>
      <c r="F19" s="79"/>
      <c r="G19" s="79"/>
    </row>
    <row r="20" spans="1:8" s="3" customFormat="1" ht="16.5" customHeight="1">
      <c r="A20" s="78" t="s">
        <v>15</v>
      </c>
      <c r="B20" s="78"/>
      <c r="C20" s="80" t="s">
        <v>94</v>
      </c>
      <c r="D20" s="80"/>
      <c r="E20" s="80"/>
      <c r="F20" s="80"/>
      <c r="G20" s="80"/>
    </row>
    <row r="21" spans="1:8" s="3" customFormat="1" ht="153" customHeight="1">
      <c r="A21" s="78" t="s">
        <v>18</v>
      </c>
      <c r="B21" s="78"/>
      <c r="C21" s="80" t="s">
        <v>95</v>
      </c>
      <c r="D21" s="80"/>
      <c r="E21" s="80"/>
      <c r="F21" s="80"/>
      <c r="G21" s="80"/>
    </row>
    <row r="22" spans="1:8" s="3" customFormat="1" ht="16.5" customHeight="1">
      <c r="A22" s="81" t="s">
        <v>16</v>
      </c>
      <c r="B22" s="81"/>
      <c r="C22" s="3" t="s">
        <v>17</v>
      </c>
    </row>
    <row r="23" spans="1:8" s="3" customFormat="1" ht="47.25" customHeight="1">
      <c r="A23" s="78" t="s">
        <v>32</v>
      </c>
      <c r="B23" s="81"/>
      <c r="C23" s="82" t="s">
        <v>19</v>
      </c>
      <c r="D23" s="82"/>
      <c r="E23" s="82"/>
      <c r="F23" s="82"/>
      <c r="G23" s="82"/>
    </row>
    <row r="24" spans="1:8" s="3" customFormat="1" ht="6.75" customHeight="1"/>
    <row r="25" spans="1:8" s="3" customFormat="1">
      <c r="A25" s="77" t="s">
        <v>25</v>
      </c>
      <c r="B25" s="77"/>
      <c r="C25" s="3" t="s">
        <v>88</v>
      </c>
    </row>
    <row r="26" spans="1:8" s="3" customFormat="1" ht="6.75" customHeight="1"/>
    <row r="27" spans="1:8" s="3" customFormat="1">
      <c r="A27" s="71" t="s">
        <v>26</v>
      </c>
      <c r="B27" s="71"/>
      <c r="C27" s="71"/>
    </row>
    <row r="28" spans="1:8" s="3" customFormat="1">
      <c r="B28" s="5" t="s">
        <v>0</v>
      </c>
      <c r="C28" s="72" t="s">
        <v>51</v>
      </c>
      <c r="D28" s="72"/>
      <c r="E28" s="72"/>
      <c r="F28" s="18" t="s">
        <v>27</v>
      </c>
      <c r="G28" s="18" t="s">
        <v>28</v>
      </c>
    </row>
    <row r="29" spans="1:8" s="3" customFormat="1" ht="21" customHeight="1">
      <c r="B29" s="5" t="s">
        <v>29</v>
      </c>
      <c r="C29" s="73" t="s">
        <v>210</v>
      </c>
      <c r="D29" s="73"/>
      <c r="E29" s="73"/>
      <c r="F29" s="6">
        <f>Oferta!F9</f>
        <v>0</v>
      </c>
      <c r="G29" s="6">
        <f>Oferta!G9</f>
        <v>0</v>
      </c>
    </row>
    <row r="30" spans="1:8" s="3" customFormat="1" ht="21" customHeight="1">
      <c r="B30" s="5" t="s">
        <v>30</v>
      </c>
      <c r="C30" s="73" t="s">
        <v>211</v>
      </c>
      <c r="D30" s="73"/>
      <c r="E30" s="73"/>
      <c r="F30" s="19">
        <f>Oferta!F23</f>
        <v>0</v>
      </c>
      <c r="G30" s="19">
        <f>Oferta!G23</f>
        <v>0</v>
      </c>
    </row>
    <row r="31" spans="1:8" s="3" customFormat="1" ht="21" customHeight="1">
      <c r="B31" s="5" t="s">
        <v>212</v>
      </c>
      <c r="C31" s="73" t="s">
        <v>217</v>
      </c>
      <c r="D31" s="73"/>
      <c r="E31" s="73"/>
      <c r="F31" s="19">
        <f>Oferta!F38</f>
        <v>0</v>
      </c>
      <c r="G31" s="19">
        <f>Oferta!G38</f>
        <v>0</v>
      </c>
    </row>
    <row r="32" spans="1:8" s="3" customFormat="1" ht="21" customHeight="1">
      <c r="B32" s="5" t="s">
        <v>213</v>
      </c>
      <c r="C32" s="73" t="s">
        <v>218</v>
      </c>
      <c r="D32" s="73"/>
      <c r="E32" s="73"/>
      <c r="F32" s="19">
        <f>Oferta!F47</f>
        <v>0</v>
      </c>
      <c r="G32" s="19">
        <f>Oferta!G47</f>
        <v>0</v>
      </c>
    </row>
    <row r="33" spans="2:7" s="3" customFormat="1" ht="21" customHeight="1">
      <c r="B33" s="5" t="s">
        <v>214</v>
      </c>
      <c r="C33" s="73" t="s">
        <v>219</v>
      </c>
      <c r="D33" s="73"/>
      <c r="E33" s="73"/>
      <c r="F33" s="19">
        <f>Oferta!F104</f>
        <v>0</v>
      </c>
      <c r="G33" s="19">
        <f>Oferta!G104</f>
        <v>0</v>
      </c>
    </row>
    <row r="34" spans="2:7" s="3" customFormat="1" ht="21" customHeight="1">
      <c r="B34" s="5" t="s">
        <v>215</v>
      </c>
      <c r="C34" s="74" t="s">
        <v>188</v>
      </c>
      <c r="D34" s="75"/>
      <c r="E34" s="76"/>
      <c r="F34" s="19">
        <f>Oferta!F106</f>
        <v>0</v>
      </c>
      <c r="G34" s="19">
        <f>Oferta!G106</f>
        <v>0</v>
      </c>
    </row>
    <row r="35" spans="2:7" s="3" customFormat="1" ht="21" customHeight="1">
      <c r="B35" s="5" t="s">
        <v>216</v>
      </c>
      <c r="C35" s="74" t="s">
        <v>189</v>
      </c>
      <c r="D35" s="75"/>
      <c r="E35" s="76"/>
      <c r="F35" s="19">
        <f>Oferta!F107</f>
        <v>0</v>
      </c>
      <c r="G35" s="19">
        <f>Oferta!G107</f>
        <v>0</v>
      </c>
    </row>
    <row r="36" spans="2:7" s="3" customFormat="1" ht="21" customHeight="1">
      <c r="B36" s="5" t="s">
        <v>220</v>
      </c>
      <c r="C36" s="74" t="s">
        <v>186</v>
      </c>
      <c r="D36" s="75"/>
      <c r="E36" s="76"/>
      <c r="F36" s="19">
        <f>Oferta!F110</f>
        <v>0</v>
      </c>
      <c r="G36" s="19">
        <f>Oferta!G110</f>
        <v>0</v>
      </c>
    </row>
    <row r="37" spans="2:7" s="3" customFormat="1" ht="21" customHeight="1">
      <c r="B37" s="5" t="s">
        <v>221</v>
      </c>
      <c r="C37" s="74" t="s">
        <v>187</v>
      </c>
      <c r="D37" s="75"/>
      <c r="E37" s="76"/>
      <c r="F37" s="19">
        <f>Oferta!F111</f>
        <v>0</v>
      </c>
      <c r="G37" s="19">
        <f>Oferta!G111</f>
        <v>0</v>
      </c>
    </row>
    <row r="38" spans="2:7" s="3" customFormat="1" ht="21" customHeight="1">
      <c r="B38" s="5" t="s">
        <v>222</v>
      </c>
      <c r="C38" s="74" t="s">
        <v>225</v>
      </c>
      <c r="D38" s="75"/>
      <c r="E38" s="76"/>
      <c r="F38" s="19">
        <f>Oferta!F114</f>
        <v>0</v>
      </c>
      <c r="G38" s="19">
        <f>Oferta!G114</f>
        <v>0</v>
      </c>
    </row>
    <row r="39" spans="2:7" s="3" customFormat="1" ht="21" customHeight="1">
      <c r="B39" s="5" t="s">
        <v>223</v>
      </c>
      <c r="C39" s="74" t="s">
        <v>226</v>
      </c>
      <c r="D39" s="75"/>
      <c r="E39" s="76"/>
      <c r="F39" s="19">
        <f>Oferta!F122</f>
        <v>0</v>
      </c>
      <c r="G39" s="19">
        <f>Oferta!G122</f>
        <v>0</v>
      </c>
    </row>
    <row r="40" spans="2:7" s="3" customFormat="1" ht="21" customHeight="1">
      <c r="C40" s="70" t="s">
        <v>31</v>
      </c>
      <c r="D40" s="70"/>
      <c r="E40" s="70"/>
      <c r="F40" s="56">
        <f>SUM(F29:F30)</f>
        <v>0</v>
      </c>
      <c r="G40" s="56">
        <f>SUM(G29:G30)</f>
        <v>0</v>
      </c>
    </row>
    <row r="41" spans="2:7" s="3" customFormat="1"/>
    <row r="42" spans="2:7" s="3" customFormat="1"/>
    <row r="43" spans="2:7" s="3" customFormat="1"/>
    <row r="44" spans="2:7" s="3" customFormat="1"/>
    <row r="45" spans="2:7" s="3" customFormat="1"/>
    <row r="46" spans="2:7" s="3" customFormat="1"/>
    <row r="47" spans="2:7" s="3" customFormat="1"/>
    <row r="48" spans="2:7" s="3" customFormat="1"/>
    <row r="49" spans="2:2" s="3" customFormat="1">
      <c r="B49" s="4"/>
    </row>
  </sheetData>
  <mergeCells count="41">
    <mergeCell ref="A1:F1"/>
    <mergeCell ref="A16:B16"/>
    <mergeCell ref="A2:G2"/>
    <mergeCell ref="A4:G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2:B12"/>
    <mergeCell ref="A15:B15"/>
    <mergeCell ref="A25:B25"/>
    <mergeCell ref="A17:B18"/>
    <mergeCell ref="C17:G18"/>
    <mergeCell ref="A19:B19"/>
    <mergeCell ref="C19:G19"/>
    <mergeCell ref="A20:B20"/>
    <mergeCell ref="C20:G20"/>
    <mergeCell ref="A21:B21"/>
    <mergeCell ref="C21:G21"/>
    <mergeCell ref="A22:B22"/>
    <mergeCell ref="A23:B23"/>
    <mergeCell ref="C23:G23"/>
    <mergeCell ref="C40:E40"/>
    <mergeCell ref="A27:C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</mergeCells>
  <phoneticPr fontId="16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86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C33D-DB12-487B-A544-38950D06F8C4}">
  <dimension ref="A1:K124"/>
  <sheetViews>
    <sheetView tabSelected="1" view="pageBreakPreview" topLeftCell="A25" zoomScaleNormal="100" zoomScaleSheetLayoutView="100" workbookViewId="0">
      <selection activeCell="G47" sqref="G47"/>
    </sheetView>
  </sheetViews>
  <sheetFormatPr defaultColWidth="9.140625" defaultRowHeight="12.75"/>
  <cols>
    <col min="1" max="1" width="5.5703125" style="15" customWidth="1"/>
    <col min="2" max="2" width="104.28515625" style="9" bestFit="1" customWidth="1"/>
    <col min="3" max="3" width="6" style="9" customWidth="1"/>
    <col min="4" max="4" width="9.140625" style="16"/>
    <col min="5" max="5" width="12.28515625" style="9" customWidth="1"/>
    <col min="6" max="7" width="17" style="17" customWidth="1"/>
    <col min="8" max="9" width="12.7109375" style="9" customWidth="1"/>
    <col min="10" max="16384" width="9.140625" style="9"/>
  </cols>
  <sheetData>
    <row r="1" spans="1:11" s="57" customFormat="1" ht="30" customHeight="1">
      <c r="A1" s="88" t="s">
        <v>194</v>
      </c>
      <c r="B1" s="88"/>
      <c r="C1" s="88"/>
      <c r="D1" s="88"/>
      <c r="E1" s="88"/>
      <c r="F1" s="88"/>
      <c r="G1" s="54" t="s">
        <v>195</v>
      </c>
    </row>
    <row r="2" spans="1:11" s="57" customFormat="1" ht="72.75" customHeight="1">
      <c r="A2" s="99" t="s">
        <v>96</v>
      </c>
      <c r="B2" s="100"/>
      <c r="C2" s="100"/>
      <c r="D2" s="100"/>
      <c r="E2" s="100"/>
      <c r="F2" s="100"/>
      <c r="G2" s="100"/>
    </row>
    <row r="3" spans="1:11" s="7" customFormat="1" ht="25.5">
      <c r="A3" s="41" t="s">
        <v>0</v>
      </c>
      <c r="B3" s="21" t="s">
        <v>113</v>
      </c>
      <c r="C3" s="22" t="s">
        <v>34</v>
      </c>
      <c r="D3" s="23" t="s">
        <v>1</v>
      </c>
      <c r="E3" s="22" t="s">
        <v>35</v>
      </c>
      <c r="F3" s="23" t="s">
        <v>36</v>
      </c>
      <c r="G3" s="23" t="s">
        <v>37</v>
      </c>
    </row>
    <row r="4" spans="1:11" ht="18.75" customHeight="1">
      <c r="A4" s="42" t="s">
        <v>52</v>
      </c>
      <c r="B4" s="96" t="s">
        <v>55</v>
      </c>
      <c r="C4" s="97"/>
      <c r="D4" s="97"/>
      <c r="E4" s="97"/>
      <c r="F4" s="97"/>
      <c r="G4" s="98"/>
      <c r="H4" s="20"/>
      <c r="I4" s="8"/>
      <c r="J4" s="8"/>
    </row>
    <row r="5" spans="1:11" ht="18.75" customHeight="1">
      <c r="A5" s="43" t="s">
        <v>53</v>
      </c>
      <c r="B5" s="10" t="s">
        <v>56</v>
      </c>
      <c r="C5" s="10" t="s">
        <v>38</v>
      </c>
      <c r="D5" s="11">
        <v>1</v>
      </c>
      <c r="E5" s="12"/>
      <c r="F5" s="13">
        <f>ROUND((D5*E5),2)</f>
        <v>0</v>
      </c>
      <c r="G5" s="13">
        <f>ROUND((F5*(1.23)),2)</f>
        <v>0</v>
      </c>
      <c r="H5" s="14"/>
      <c r="I5" s="14"/>
      <c r="J5" s="14"/>
      <c r="K5" s="14"/>
    </row>
    <row r="6" spans="1:11" ht="18.75" customHeight="1">
      <c r="A6" s="44" t="s">
        <v>54</v>
      </c>
      <c r="B6" s="24" t="s">
        <v>112</v>
      </c>
      <c r="C6" s="24" t="s">
        <v>45</v>
      </c>
      <c r="D6" s="25">
        <v>16</v>
      </c>
      <c r="E6" s="26"/>
      <c r="F6" s="13">
        <f>ROUND((D6*E6),2)</f>
        <v>0</v>
      </c>
      <c r="G6" s="13">
        <f>ROUND((F6*(1.23)),2)</f>
        <v>0</v>
      </c>
      <c r="H6" s="14"/>
      <c r="I6" s="14"/>
      <c r="J6" s="14"/>
      <c r="K6" s="14"/>
    </row>
    <row r="7" spans="1:11" ht="18.75" customHeight="1">
      <c r="A7" s="44" t="s">
        <v>111</v>
      </c>
      <c r="B7" s="24" t="s">
        <v>381</v>
      </c>
      <c r="C7" s="24" t="s">
        <v>45</v>
      </c>
      <c r="D7" s="25">
        <v>3</v>
      </c>
      <c r="E7" s="26"/>
      <c r="F7" s="27"/>
      <c r="G7" s="27"/>
      <c r="H7" s="14"/>
      <c r="I7" s="14"/>
      <c r="J7" s="14"/>
      <c r="K7" s="14"/>
    </row>
    <row r="8" spans="1:11" ht="18.75" customHeight="1" thickBot="1">
      <c r="A8" s="44" t="s">
        <v>380</v>
      </c>
      <c r="B8" s="24" t="s">
        <v>57</v>
      </c>
      <c r="C8" s="24" t="s">
        <v>38</v>
      </c>
      <c r="D8" s="25">
        <v>1</v>
      </c>
      <c r="E8" s="26"/>
      <c r="F8" s="27">
        <f t="shared" ref="F8" si="0">ROUND((D8*E8),2)</f>
        <v>0</v>
      </c>
      <c r="G8" s="27">
        <f t="shared" ref="G8" si="1">ROUND((F8*(1.23)),2)</f>
        <v>0</v>
      </c>
      <c r="H8" s="14"/>
      <c r="I8" s="14"/>
      <c r="J8" s="14"/>
      <c r="K8" s="14"/>
    </row>
    <row r="9" spans="1:11" ht="18.75" customHeight="1" thickTop="1">
      <c r="A9" s="93" t="s">
        <v>58</v>
      </c>
      <c r="B9" s="93"/>
      <c r="C9" s="93"/>
      <c r="D9" s="93"/>
      <c r="E9" s="93"/>
      <c r="F9" s="28">
        <f>SUM(F5:F8)</f>
        <v>0</v>
      </c>
      <c r="G9" s="28">
        <f>SUM(G5:G8)</f>
        <v>0</v>
      </c>
      <c r="H9" s="14"/>
      <c r="I9" s="14"/>
      <c r="J9" s="14"/>
      <c r="K9" s="14"/>
    </row>
    <row r="10" spans="1:11" ht="18.75" customHeight="1">
      <c r="A10" s="45" t="s">
        <v>59</v>
      </c>
      <c r="B10" s="94" t="s">
        <v>98</v>
      </c>
      <c r="C10" s="94"/>
      <c r="D10" s="94"/>
      <c r="E10" s="94"/>
      <c r="F10" s="95"/>
      <c r="G10" s="95"/>
      <c r="H10" s="14"/>
      <c r="I10" s="14"/>
      <c r="J10" s="14"/>
      <c r="K10" s="14"/>
    </row>
    <row r="11" spans="1:11" ht="18.75" customHeight="1">
      <c r="A11" s="43" t="s">
        <v>77</v>
      </c>
      <c r="B11" s="10" t="s">
        <v>99</v>
      </c>
      <c r="C11" s="10" t="s">
        <v>38</v>
      </c>
      <c r="D11" s="11">
        <v>53</v>
      </c>
      <c r="E11" s="12"/>
      <c r="F11" s="13">
        <f>ROUND((D11*E11),2)</f>
        <v>0</v>
      </c>
      <c r="G11" s="13">
        <f>ROUND((F11*(1.23)),2)</f>
        <v>0</v>
      </c>
      <c r="H11" s="14"/>
      <c r="I11" s="14"/>
      <c r="J11" s="14"/>
      <c r="K11" s="14"/>
    </row>
    <row r="12" spans="1:11" ht="18.75" customHeight="1">
      <c r="A12" s="43" t="s">
        <v>60</v>
      </c>
      <c r="B12" s="10" t="s">
        <v>102</v>
      </c>
      <c r="C12" s="10" t="s">
        <v>40</v>
      </c>
      <c r="D12" s="11">
        <v>198</v>
      </c>
      <c r="E12" s="12"/>
      <c r="F12" s="13">
        <f t="shared" ref="F12" si="2">ROUND((D12*E12),2)</f>
        <v>0</v>
      </c>
      <c r="G12" s="13">
        <f t="shared" ref="G12" si="3">ROUND((F12*(1.23)),2)</f>
        <v>0</v>
      </c>
      <c r="H12" s="14"/>
      <c r="I12" s="14"/>
      <c r="J12" s="14"/>
      <c r="K12" s="14"/>
    </row>
    <row r="13" spans="1:11" ht="18.75" customHeight="1">
      <c r="A13" s="43" t="s">
        <v>61</v>
      </c>
      <c r="B13" s="10" t="s">
        <v>103</v>
      </c>
      <c r="C13" s="10" t="s">
        <v>40</v>
      </c>
      <c r="D13" s="11">
        <v>940.35</v>
      </c>
      <c r="E13" s="12"/>
      <c r="F13" s="13">
        <f t="shared" ref="F13:F14" si="4">ROUND((D13*E13),2)</f>
        <v>0</v>
      </c>
      <c r="G13" s="13">
        <f t="shared" ref="G13:G14" si="5">ROUND((F13*(1.23)),2)</f>
        <v>0</v>
      </c>
      <c r="H13" s="14"/>
      <c r="I13" s="14"/>
      <c r="J13" s="14"/>
      <c r="K13" s="14"/>
    </row>
    <row r="14" spans="1:11" ht="18.75" customHeight="1">
      <c r="A14" s="43" t="s">
        <v>62</v>
      </c>
      <c r="B14" s="10" t="s">
        <v>104</v>
      </c>
      <c r="C14" s="10" t="s">
        <v>40</v>
      </c>
      <c r="D14" s="11">
        <v>811.8</v>
      </c>
      <c r="E14" s="12"/>
      <c r="F14" s="13">
        <f t="shared" si="4"/>
        <v>0</v>
      </c>
      <c r="G14" s="13">
        <f t="shared" si="5"/>
        <v>0</v>
      </c>
      <c r="H14" s="14"/>
      <c r="I14" s="14"/>
      <c r="J14" s="14"/>
      <c r="K14" s="14"/>
    </row>
    <row r="15" spans="1:11" ht="18.75" customHeight="1">
      <c r="A15" s="43" t="s">
        <v>63</v>
      </c>
      <c r="B15" s="10" t="s">
        <v>105</v>
      </c>
      <c r="C15" s="10" t="s">
        <v>40</v>
      </c>
      <c r="D15" s="11">
        <v>300</v>
      </c>
      <c r="E15" s="12"/>
      <c r="F15" s="13">
        <f t="shared" ref="F15" si="6">ROUND((D15*E15),2)</f>
        <v>0</v>
      </c>
      <c r="G15" s="13">
        <f t="shared" ref="G15" si="7">ROUND((F15*(1.23)),2)</f>
        <v>0</v>
      </c>
      <c r="H15" s="50"/>
      <c r="I15" s="14"/>
      <c r="J15" s="14"/>
      <c r="K15" s="14"/>
    </row>
    <row r="16" spans="1:11" ht="18.75" customHeight="1">
      <c r="A16" s="43" t="s">
        <v>79</v>
      </c>
      <c r="B16" s="10" t="s">
        <v>39</v>
      </c>
      <c r="C16" s="10" t="s">
        <v>38</v>
      </c>
      <c r="D16" s="11">
        <v>66</v>
      </c>
      <c r="E16" s="12"/>
      <c r="F16" s="13">
        <f t="shared" ref="F16:F22" si="8">ROUND((D16*E16),2)</f>
        <v>0</v>
      </c>
      <c r="G16" s="13">
        <f t="shared" ref="G16:G22" si="9">ROUND((F16*(1.23)),2)</f>
        <v>0</v>
      </c>
      <c r="H16" s="14"/>
      <c r="I16" s="14"/>
      <c r="J16" s="14"/>
      <c r="K16" s="14"/>
    </row>
    <row r="17" spans="1:11" ht="18.75" customHeight="1">
      <c r="A17" s="43" t="s">
        <v>64</v>
      </c>
      <c r="B17" s="10" t="s">
        <v>106</v>
      </c>
      <c r="C17" s="10" t="s">
        <v>40</v>
      </c>
      <c r="D17" s="11">
        <v>1950.15</v>
      </c>
      <c r="E17" s="12"/>
      <c r="F17" s="13">
        <f t="shared" si="8"/>
        <v>0</v>
      </c>
      <c r="G17" s="13">
        <f t="shared" si="9"/>
        <v>0</v>
      </c>
      <c r="H17" s="14"/>
      <c r="I17" s="14"/>
      <c r="J17" s="14"/>
      <c r="K17" s="14"/>
    </row>
    <row r="18" spans="1:11" ht="18.75" customHeight="1">
      <c r="A18" s="43" t="s">
        <v>80</v>
      </c>
      <c r="B18" s="10" t="s">
        <v>107</v>
      </c>
      <c r="C18" s="24" t="s">
        <v>40</v>
      </c>
      <c r="D18" s="25">
        <v>330.86</v>
      </c>
      <c r="E18" s="12"/>
      <c r="F18" s="13">
        <f t="shared" si="8"/>
        <v>0</v>
      </c>
      <c r="G18" s="13">
        <f t="shared" si="9"/>
        <v>0</v>
      </c>
      <c r="H18" s="14"/>
      <c r="I18" s="14"/>
      <c r="J18" s="14"/>
      <c r="K18" s="14"/>
    </row>
    <row r="19" spans="1:11" ht="18.75" customHeight="1">
      <c r="A19" s="44" t="s">
        <v>81</v>
      </c>
      <c r="B19" s="24" t="s">
        <v>108</v>
      </c>
      <c r="C19" s="24" t="s">
        <v>40</v>
      </c>
      <c r="D19" s="25">
        <v>102.75</v>
      </c>
      <c r="E19" s="26"/>
      <c r="F19" s="13">
        <f t="shared" ref="F19:F21" si="10">ROUND((D19*E19),2)</f>
        <v>0</v>
      </c>
      <c r="G19" s="13">
        <f t="shared" ref="G19:G21" si="11">ROUND((F19*(1.23)),2)</f>
        <v>0</v>
      </c>
      <c r="H19" s="14"/>
      <c r="I19" s="14"/>
      <c r="J19" s="14"/>
      <c r="K19" s="14"/>
    </row>
    <row r="20" spans="1:11" ht="18.75" customHeight="1">
      <c r="A20" s="44" t="s">
        <v>82</v>
      </c>
      <c r="B20" s="24" t="s">
        <v>227</v>
      </c>
      <c r="C20" s="24" t="s">
        <v>45</v>
      </c>
      <c r="D20" s="25">
        <v>1</v>
      </c>
      <c r="E20" s="26"/>
      <c r="F20" s="13">
        <f t="shared" si="10"/>
        <v>0</v>
      </c>
      <c r="G20" s="13">
        <f t="shared" si="11"/>
        <v>0</v>
      </c>
      <c r="H20" s="14"/>
      <c r="I20" s="14"/>
      <c r="J20" s="14"/>
      <c r="K20" s="14"/>
    </row>
    <row r="21" spans="1:11" ht="18.75" customHeight="1">
      <c r="A21" s="44" t="s">
        <v>83</v>
      </c>
      <c r="B21" s="24" t="s">
        <v>109</v>
      </c>
      <c r="C21" s="24" t="s">
        <v>40</v>
      </c>
      <c r="D21" s="25">
        <v>15.3</v>
      </c>
      <c r="E21" s="26"/>
      <c r="F21" s="27">
        <f t="shared" si="10"/>
        <v>0</v>
      </c>
      <c r="G21" s="27">
        <f t="shared" si="11"/>
        <v>0</v>
      </c>
      <c r="H21" s="14"/>
      <c r="I21" s="14"/>
      <c r="J21" s="14"/>
      <c r="K21" s="14"/>
    </row>
    <row r="22" spans="1:11" ht="18.75" customHeight="1" thickBot="1">
      <c r="A22" s="44" t="s">
        <v>183</v>
      </c>
      <c r="B22" s="24" t="s">
        <v>110</v>
      </c>
      <c r="C22" s="24" t="s">
        <v>40</v>
      </c>
      <c r="D22" s="25">
        <v>17.7</v>
      </c>
      <c r="E22" s="26"/>
      <c r="F22" s="27">
        <f t="shared" si="8"/>
        <v>0</v>
      </c>
      <c r="G22" s="27">
        <f t="shared" si="9"/>
        <v>0</v>
      </c>
      <c r="H22" s="14"/>
      <c r="I22" s="14"/>
      <c r="J22" s="14"/>
      <c r="K22" s="14"/>
    </row>
    <row r="23" spans="1:11" ht="18.75" customHeight="1" thickTop="1">
      <c r="A23" s="93" t="s">
        <v>41</v>
      </c>
      <c r="B23" s="93"/>
      <c r="C23" s="93"/>
      <c r="D23" s="93"/>
      <c r="E23" s="93"/>
      <c r="F23" s="28">
        <f>SUM(F11:F22)</f>
        <v>0</v>
      </c>
      <c r="G23" s="28">
        <f>SUM(G11:G22)</f>
        <v>0</v>
      </c>
      <c r="H23" s="14"/>
      <c r="I23" s="14"/>
      <c r="J23" s="14"/>
      <c r="K23" s="14"/>
    </row>
    <row r="24" spans="1:11" ht="18.75" customHeight="1">
      <c r="A24" s="45" t="s">
        <v>65</v>
      </c>
      <c r="B24" s="94" t="s">
        <v>97</v>
      </c>
      <c r="C24" s="94"/>
      <c r="D24" s="94"/>
      <c r="E24" s="94"/>
      <c r="F24" s="95"/>
      <c r="G24" s="95"/>
      <c r="H24" s="14"/>
      <c r="I24" s="14"/>
      <c r="J24" s="14"/>
      <c r="K24" s="14"/>
    </row>
    <row r="25" spans="1:11" ht="18.75" customHeight="1">
      <c r="A25" s="43" t="s">
        <v>66</v>
      </c>
      <c r="B25" s="10" t="s">
        <v>178</v>
      </c>
      <c r="C25" s="10" t="s">
        <v>40</v>
      </c>
      <c r="D25" s="11">
        <v>2051</v>
      </c>
      <c r="E25" s="12"/>
      <c r="F25" s="13">
        <f t="shared" ref="F25:F32" si="12">ROUND((D25*E25),2)</f>
        <v>0</v>
      </c>
      <c r="G25" s="13">
        <f t="shared" ref="G25:G32" si="13">ROUND((F25*(1.23)),2)</f>
        <v>0</v>
      </c>
      <c r="H25" s="14"/>
      <c r="I25" s="14"/>
      <c r="J25" s="14"/>
      <c r="K25" s="14"/>
    </row>
    <row r="26" spans="1:11" ht="18.75" customHeight="1">
      <c r="A26" s="43" t="s">
        <v>67</v>
      </c>
      <c r="B26" s="10" t="s">
        <v>179</v>
      </c>
      <c r="C26" s="10" t="s">
        <v>40</v>
      </c>
      <c r="D26" s="11">
        <v>58</v>
      </c>
      <c r="E26" s="12"/>
      <c r="F26" s="13">
        <f t="shared" si="12"/>
        <v>0</v>
      </c>
      <c r="G26" s="13">
        <f t="shared" si="13"/>
        <v>0</v>
      </c>
      <c r="H26" s="14"/>
      <c r="I26" s="14"/>
      <c r="J26" s="14"/>
      <c r="K26" s="14"/>
    </row>
    <row r="27" spans="1:11" ht="18.75" customHeight="1">
      <c r="A27" s="43" t="s">
        <v>68</v>
      </c>
      <c r="B27" s="10" t="s">
        <v>180</v>
      </c>
      <c r="C27" s="10" t="s">
        <v>40</v>
      </c>
      <c r="D27" s="11">
        <v>800</v>
      </c>
      <c r="E27" s="12"/>
      <c r="F27" s="13">
        <f t="shared" si="12"/>
        <v>0</v>
      </c>
      <c r="G27" s="13">
        <f t="shared" si="13"/>
        <v>0</v>
      </c>
      <c r="H27" s="14"/>
      <c r="I27" s="14"/>
      <c r="J27" s="14"/>
      <c r="K27" s="14"/>
    </row>
    <row r="28" spans="1:11" ht="18.75" customHeight="1">
      <c r="A28" s="43" t="s">
        <v>69</v>
      </c>
      <c r="B28" s="10" t="s">
        <v>171</v>
      </c>
      <c r="C28" s="10" t="s">
        <v>45</v>
      </c>
      <c r="D28" s="11">
        <v>40</v>
      </c>
      <c r="E28" s="12"/>
      <c r="F28" s="13">
        <f t="shared" si="12"/>
        <v>0</v>
      </c>
      <c r="G28" s="13">
        <f t="shared" si="13"/>
        <v>0</v>
      </c>
      <c r="H28" s="14"/>
      <c r="I28" s="14"/>
      <c r="J28" s="14"/>
      <c r="K28" s="14"/>
    </row>
    <row r="29" spans="1:11" ht="18.75" customHeight="1">
      <c r="A29" s="43" t="s">
        <v>70</v>
      </c>
      <c r="B29" s="10" t="s">
        <v>181</v>
      </c>
      <c r="C29" s="10" t="s">
        <v>45</v>
      </c>
      <c r="D29" s="11">
        <v>6</v>
      </c>
      <c r="E29" s="12"/>
      <c r="F29" s="13">
        <f t="shared" si="12"/>
        <v>0</v>
      </c>
      <c r="G29" s="13">
        <f t="shared" si="13"/>
        <v>0</v>
      </c>
      <c r="H29" s="14"/>
      <c r="I29" s="14"/>
      <c r="J29" s="14"/>
      <c r="K29" s="14"/>
    </row>
    <row r="30" spans="1:11" ht="18.75" customHeight="1">
      <c r="A30" s="43" t="s">
        <v>71</v>
      </c>
      <c r="B30" s="10" t="s">
        <v>182</v>
      </c>
      <c r="C30" s="10" t="s">
        <v>47</v>
      </c>
      <c r="D30" s="11">
        <v>1</v>
      </c>
      <c r="E30" s="12"/>
      <c r="F30" s="13">
        <f t="shared" si="12"/>
        <v>0</v>
      </c>
      <c r="G30" s="13">
        <f t="shared" si="13"/>
        <v>0</v>
      </c>
      <c r="H30" s="14"/>
      <c r="I30" s="14"/>
      <c r="J30" s="14"/>
      <c r="K30" s="14"/>
    </row>
    <row r="31" spans="1:11" ht="18.75" customHeight="1">
      <c r="A31" s="43" t="s">
        <v>313</v>
      </c>
      <c r="B31" s="10" t="s">
        <v>172</v>
      </c>
      <c r="C31" s="10" t="s">
        <v>40</v>
      </c>
      <c r="D31" s="11">
        <v>230</v>
      </c>
      <c r="E31" s="12"/>
      <c r="F31" s="13">
        <f t="shared" si="12"/>
        <v>0</v>
      </c>
      <c r="G31" s="13">
        <f t="shared" si="13"/>
        <v>0</v>
      </c>
      <c r="H31" s="14"/>
      <c r="I31" s="14"/>
      <c r="J31" s="14"/>
      <c r="K31" s="14"/>
    </row>
    <row r="32" spans="1:11" ht="18.75" customHeight="1">
      <c r="A32" s="43" t="s">
        <v>314</v>
      </c>
      <c r="B32" s="10" t="s">
        <v>173</v>
      </c>
      <c r="C32" s="10" t="s">
        <v>40</v>
      </c>
      <c r="D32" s="11">
        <v>40</v>
      </c>
      <c r="E32" s="12"/>
      <c r="F32" s="13">
        <f t="shared" si="12"/>
        <v>0</v>
      </c>
      <c r="G32" s="13">
        <f t="shared" si="13"/>
        <v>0</v>
      </c>
      <c r="H32" s="14"/>
      <c r="I32" s="14"/>
      <c r="J32" s="14"/>
      <c r="K32" s="14"/>
    </row>
    <row r="33" spans="1:11" ht="18.75" customHeight="1">
      <c r="A33" s="43" t="s">
        <v>315</v>
      </c>
      <c r="B33" s="10" t="s">
        <v>174</v>
      </c>
      <c r="C33" s="10" t="s">
        <v>45</v>
      </c>
      <c r="D33" s="11">
        <v>22</v>
      </c>
      <c r="E33" s="12"/>
      <c r="F33" s="13">
        <f t="shared" ref="F33:F37" si="14">ROUND((D33*E33),2)</f>
        <v>0</v>
      </c>
      <c r="G33" s="13">
        <f t="shared" ref="G33:G37" si="15">ROUND((F33*(1.23)),2)</f>
        <v>0</v>
      </c>
      <c r="H33" s="14"/>
      <c r="I33" s="14"/>
      <c r="J33" s="14"/>
      <c r="K33" s="14"/>
    </row>
    <row r="34" spans="1:11" ht="18.75" customHeight="1">
      <c r="A34" s="43" t="s">
        <v>316</v>
      </c>
      <c r="B34" s="10" t="s">
        <v>175</v>
      </c>
      <c r="C34" s="10" t="s">
        <v>40</v>
      </c>
      <c r="D34" s="11">
        <v>2851</v>
      </c>
      <c r="E34" s="12"/>
      <c r="F34" s="13">
        <f t="shared" si="14"/>
        <v>0</v>
      </c>
      <c r="G34" s="13">
        <f t="shared" si="15"/>
        <v>0</v>
      </c>
      <c r="H34" s="14"/>
      <c r="I34" s="14"/>
      <c r="J34" s="14"/>
      <c r="K34" s="14"/>
    </row>
    <row r="35" spans="1:11" ht="18.75" customHeight="1">
      <c r="A35" s="43" t="s">
        <v>317</v>
      </c>
      <c r="B35" s="10" t="s">
        <v>176</v>
      </c>
      <c r="C35" s="10" t="s">
        <v>40</v>
      </c>
      <c r="D35" s="11">
        <v>2051</v>
      </c>
      <c r="E35" s="12"/>
      <c r="F35" s="13">
        <f t="shared" si="14"/>
        <v>0</v>
      </c>
      <c r="G35" s="13">
        <f t="shared" si="15"/>
        <v>0</v>
      </c>
      <c r="H35" s="14"/>
      <c r="I35" s="14"/>
      <c r="J35" s="14"/>
      <c r="K35" s="14"/>
    </row>
    <row r="36" spans="1:11" ht="18.75" customHeight="1">
      <c r="A36" s="43" t="s">
        <v>318</v>
      </c>
      <c r="B36" s="10" t="s">
        <v>193</v>
      </c>
      <c r="C36" s="10" t="s">
        <v>47</v>
      </c>
      <c r="D36" s="11">
        <v>1</v>
      </c>
      <c r="E36" s="12"/>
      <c r="F36" s="13">
        <f>ROUND((D36*E36),2)</f>
        <v>0</v>
      </c>
      <c r="G36" s="13">
        <f>ROUND((F36*(1.23)),2)</f>
        <v>0</v>
      </c>
      <c r="H36" s="14"/>
      <c r="I36" s="14"/>
      <c r="J36" s="14"/>
      <c r="K36" s="14"/>
    </row>
    <row r="37" spans="1:11" ht="18.75" customHeight="1" thickBot="1">
      <c r="A37" s="44" t="s">
        <v>319</v>
      </c>
      <c r="B37" s="24" t="s">
        <v>177</v>
      </c>
      <c r="C37" s="24" t="s">
        <v>45</v>
      </c>
      <c r="D37" s="53">
        <v>3</v>
      </c>
      <c r="E37" s="26"/>
      <c r="F37" s="27">
        <f t="shared" si="14"/>
        <v>0</v>
      </c>
      <c r="G37" s="27">
        <f t="shared" si="15"/>
        <v>0</v>
      </c>
      <c r="H37" s="14"/>
      <c r="I37" s="14"/>
      <c r="J37" s="14"/>
      <c r="K37" s="14"/>
    </row>
    <row r="38" spans="1:11" ht="18.75" customHeight="1" thickTop="1">
      <c r="A38" s="93" t="s">
        <v>100</v>
      </c>
      <c r="B38" s="93"/>
      <c r="C38" s="93"/>
      <c r="D38" s="93"/>
      <c r="E38" s="93"/>
      <c r="F38" s="28">
        <f>SUM(F25:F37)</f>
        <v>0</v>
      </c>
      <c r="G38" s="28">
        <f>SUM(G25:G37)</f>
        <v>0</v>
      </c>
      <c r="H38" s="14"/>
      <c r="I38" s="14"/>
      <c r="J38" s="14"/>
      <c r="K38" s="14"/>
    </row>
    <row r="39" spans="1:11" ht="18.75" customHeight="1">
      <c r="A39" s="42" t="s">
        <v>72</v>
      </c>
      <c r="B39" s="96" t="s">
        <v>190</v>
      </c>
      <c r="C39" s="97"/>
      <c r="D39" s="97"/>
      <c r="E39" s="97"/>
      <c r="F39" s="97"/>
      <c r="G39" s="98"/>
      <c r="H39" s="20"/>
      <c r="I39" s="8"/>
      <c r="J39" s="8"/>
    </row>
    <row r="40" spans="1:11" ht="18.75" customHeight="1">
      <c r="A40" s="43" t="s">
        <v>73</v>
      </c>
      <c r="B40" s="10" t="s">
        <v>204</v>
      </c>
      <c r="C40" s="10" t="s">
        <v>40</v>
      </c>
      <c r="D40" s="11">
        <v>610</v>
      </c>
      <c r="E40" s="12"/>
      <c r="F40" s="13">
        <f>ROUND((D40*E40),2)</f>
        <v>0</v>
      </c>
      <c r="G40" s="13">
        <f>ROUND((F40*(1.23)),2)</f>
        <v>0</v>
      </c>
      <c r="H40" s="14"/>
      <c r="I40" s="14"/>
      <c r="J40" s="14"/>
      <c r="K40" s="14"/>
    </row>
    <row r="41" spans="1:11" ht="18.75" customHeight="1">
      <c r="A41" s="44" t="s">
        <v>74</v>
      </c>
      <c r="B41" s="24" t="s">
        <v>191</v>
      </c>
      <c r="C41" s="24" t="s">
        <v>40</v>
      </c>
      <c r="D41" s="25">
        <v>40</v>
      </c>
      <c r="E41" s="26"/>
      <c r="F41" s="13">
        <f>ROUND((D41*E41),2)</f>
        <v>0</v>
      </c>
      <c r="G41" s="13">
        <f>ROUND((F41*(1.23)),2)</f>
        <v>0</v>
      </c>
      <c r="H41" s="14"/>
      <c r="I41" s="14"/>
      <c r="J41" s="14"/>
      <c r="K41" s="14"/>
    </row>
    <row r="42" spans="1:11" ht="18.75" customHeight="1">
      <c r="A42" s="44" t="s">
        <v>75</v>
      </c>
      <c r="B42" s="10" t="s">
        <v>385</v>
      </c>
      <c r="C42" s="24" t="s">
        <v>40</v>
      </c>
      <c r="D42" s="25">
        <v>200</v>
      </c>
      <c r="E42" s="26"/>
      <c r="F42" s="13">
        <f>ROUND((D42*E42),2)</f>
        <v>0</v>
      </c>
      <c r="G42" s="13">
        <f>ROUND((F42*(1.23)),2)</f>
        <v>0</v>
      </c>
      <c r="H42" s="14"/>
      <c r="I42" s="14"/>
      <c r="J42" s="14"/>
      <c r="K42" s="14"/>
    </row>
    <row r="43" spans="1:11" ht="18.75" customHeight="1">
      <c r="A43" s="44" t="s">
        <v>76</v>
      </c>
      <c r="B43" s="24" t="s">
        <v>192</v>
      </c>
      <c r="C43" s="24" t="s">
        <v>40</v>
      </c>
      <c r="D43" s="25">
        <v>850</v>
      </c>
      <c r="E43" s="26"/>
      <c r="F43" s="13">
        <f>ROUND((D43*E43),2)</f>
        <v>0</v>
      </c>
      <c r="G43" s="13">
        <f>ROUND((F43*(1.23)),2)</f>
        <v>0</v>
      </c>
      <c r="H43" s="14"/>
      <c r="I43" s="14"/>
      <c r="J43" s="14"/>
      <c r="K43" s="14"/>
    </row>
    <row r="44" spans="1:11" ht="18.75" customHeight="1">
      <c r="A44" s="44" t="s">
        <v>197</v>
      </c>
      <c r="B44" s="24" t="s">
        <v>205</v>
      </c>
      <c r="C44" s="24" t="s">
        <v>45</v>
      </c>
      <c r="D44" s="25">
        <v>9</v>
      </c>
      <c r="E44" s="26"/>
      <c r="F44" s="13">
        <f>ROUND((D44*E44),2)</f>
        <v>0</v>
      </c>
      <c r="G44" s="13">
        <f>ROUND((F44*(1.23)),2)</f>
        <v>0</v>
      </c>
      <c r="H44" s="14"/>
      <c r="I44" s="14"/>
      <c r="J44" s="14"/>
      <c r="K44" s="14"/>
    </row>
    <row r="45" spans="1:11" ht="18.75" customHeight="1">
      <c r="A45" s="44" t="s">
        <v>198</v>
      </c>
      <c r="B45" s="24" t="s">
        <v>193</v>
      </c>
      <c r="C45" s="24" t="s">
        <v>47</v>
      </c>
      <c r="D45" s="25">
        <v>1</v>
      </c>
      <c r="E45" s="26"/>
      <c r="F45" s="13">
        <f>ROUND((D45*E45),2)</f>
        <v>0</v>
      </c>
      <c r="G45" s="13">
        <f>ROUND((F45*(1.23)),2)</f>
        <v>0</v>
      </c>
      <c r="H45" s="14"/>
      <c r="I45" s="14"/>
      <c r="J45" s="14"/>
      <c r="K45" s="14"/>
    </row>
    <row r="46" spans="1:11" ht="18.75" customHeight="1" thickBot="1">
      <c r="A46" s="44" t="s">
        <v>384</v>
      </c>
      <c r="B46" s="24" t="s">
        <v>177</v>
      </c>
      <c r="C46" s="24" t="s">
        <v>45</v>
      </c>
      <c r="D46" s="25">
        <v>3</v>
      </c>
      <c r="E46" s="26"/>
      <c r="F46" s="27">
        <f t="shared" ref="F46" si="16">ROUND((D46*E46),2)</f>
        <v>0</v>
      </c>
      <c r="G46" s="27">
        <f t="shared" ref="G46" si="17">ROUND((F46*(1.23)),2)</f>
        <v>0</v>
      </c>
      <c r="H46" s="14"/>
      <c r="I46" s="14"/>
      <c r="J46" s="14"/>
      <c r="K46" s="14"/>
    </row>
    <row r="47" spans="1:11" ht="18.75" customHeight="1" thickTop="1">
      <c r="A47" s="93" t="s">
        <v>196</v>
      </c>
      <c r="B47" s="93"/>
      <c r="C47" s="93"/>
      <c r="D47" s="93"/>
      <c r="E47" s="93"/>
      <c r="F47" s="28">
        <f>SUM(F40:F46)</f>
        <v>0</v>
      </c>
      <c r="G47" s="28">
        <f>SUM(G40:G46)</f>
        <v>0</v>
      </c>
      <c r="H47" s="14"/>
      <c r="I47" s="14"/>
      <c r="J47" s="14"/>
      <c r="K47" s="14"/>
    </row>
    <row r="48" spans="1:11" ht="18.75" customHeight="1">
      <c r="A48" s="45" t="s">
        <v>157</v>
      </c>
      <c r="B48" s="94" t="s">
        <v>101</v>
      </c>
      <c r="C48" s="94"/>
      <c r="D48" s="94"/>
      <c r="E48" s="94"/>
      <c r="F48" s="95"/>
      <c r="G48" s="95"/>
      <c r="H48" s="14"/>
      <c r="I48" s="14"/>
      <c r="J48" s="14"/>
      <c r="K48" s="14"/>
    </row>
    <row r="49" spans="1:11" ht="18.75" customHeight="1">
      <c r="A49" s="43" t="s">
        <v>158</v>
      </c>
      <c r="B49" s="10" t="s">
        <v>206</v>
      </c>
      <c r="C49" s="10" t="s">
        <v>42</v>
      </c>
      <c r="D49" s="11">
        <f>D58+D63+D72+D76+D80+D84+D87+D90+D94+D98+D102+D103</f>
        <v>43560</v>
      </c>
      <c r="E49" s="12"/>
      <c r="F49" s="13">
        <f t="shared" ref="F49:F52" si="18">ROUND((D49*E49),2)</f>
        <v>0</v>
      </c>
      <c r="G49" s="13">
        <f t="shared" ref="G49:G52" si="19">ROUND((F49*(1.23)),2)</f>
        <v>0</v>
      </c>
      <c r="H49" s="14"/>
      <c r="I49" s="14"/>
      <c r="J49" s="14"/>
      <c r="K49" s="14"/>
    </row>
    <row r="50" spans="1:11" ht="18.75" customHeight="1">
      <c r="A50" s="43" t="s">
        <v>163</v>
      </c>
      <c r="B50" s="10" t="s">
        <v>383</v>
      </c>
      <c r="C50" s="10" t="s">
        <v>40</v>
      </c>
      <c r="D50" s="11">
        <v>160</v>
      </c>
      <c r="E50" s="12"/>
      <c r="F50" s="13">
        <f t="shared" ref="F50" si="20">ROUND((D50*E50),2)</f>
        <v>0</v>
      </c>
      <c r="G50" s="13">
        <f t="shared" ref="G50" si="21">ROUND((F50*(1.23)),2)</f>
        <v>0</v>
      </c>
      <c r="H50" s="14"/>
      <c r="I50" s="14"/>
      <c r="J50" s="14"/>
      <c r="K50" s="14"/>
    </row>
    <row r="51" spans="1:11" ht="18.75" customHeight="1">
      <c r="A51" s="43" t="s">
        <v>320</v>
      </c>
      <c r="B51" s="10" t="s">
        <v>84</v>
      </c>
      <c r="C51" s="10" t="s">
        <v>78</v>
      </c>
      <c r="D51" s="11">
        <f>D58*0.51+D63*0.63+D72*0.57+D76*0.42+D80*0.34+D84*0.26+D87*0.23+D90*0.52+D94*0.44+D98*0.42+D102*0.1+D103*0.1</f>
        <v>15412.45</v>
      </c>
      <c r="E51" s="12"/>
      <c r="F51" s="13">
        <f t="shared" si="18"/>
        <v>0</v>
      </c>
      <c r="G51" s="13">
        <f t="shared" si="19"/>
        <v>0</v>
      </c>
      <c r="H51" s="14"/>
      <c r="I51" s="14"/>
      <c r="J51" s="14"/>
      <c r="K51" s="14"/>
    </row>
    <row r="52" spans="1:11" ht="18.75" customHeight="1">
      <c r="A52" s="43" t="s">
        <v>321</v>
      </c>
      <c r="B52" s="10" t="s">
        <v>141</v>
      </c>
      <c r="C52" s="10" t="s">
        <v>40</v>
      </c>
      <c r="D52" s="11">
        <v>4860</v>
      </c>
      <c r="E52" s="12"/>
      <c r="F52" s="13">
        <f t="shared" si="18"/>
        <v>0</v>
      </c>
      <c r="G52" s="13">
        <f t="shared" si="19"/>
        <v>0</v>
      </c>
      <c r="H52" s="14"/>
      <c r="I52" s="14"/>
      <c r="J52" s="14"/>
      <c r="K52" s="14"/>
    </row>
    <row r="53" spans="1:11" ht="18.75" customHeight="1">
      <c r="A53" s="43" t="s">
        <v>322</v>
      </c>
      <c r="B53" s="10" t="s">
        <v>142</v>
      </c>
      <c r="C53" s="10" t="s">
        <v>40</v>
      </c>
      <c r="D53" s="11">
        <v>120</v>
      </c>
      <c r="E53" s="12"/>
      <c r="F53" s="13">
        <f t="shared" ref="F53:F56" si="22">ROUND((D53*E53),2)</f>
        <v>0</v>
      </c>
      <c r="G53" s="13">
        <f t="shared" ref="G53:G56" si="23">ROUND((F53*(1.23)),2)</f>
        <v>0</v>
      </c>
      <c r="H53" s="14"/>
      <c r="I53" s="14"/>
      <c r="J53" s="14"/>
      <c r="K53" s="14"/>
    </row>
    <row r="54" spans="1:11" ht="18.75" customHeight="1">
      <c r="A54" s="43" t="s">
        <v>323</v>
      </c>
      <c r="B54" s="10" t="s">
        <v>143</v>
      </c>
      <c r="C54" s="10" t="s">
        <v>40</v>
      </c>
      <c r="D54" s="11">
        <v>105</v>
      </c>
      <c r="E54" s="12"/>
      <c r="F54" s="13">
        <f t="shared" si="22"/>
        <v>0</v>
      </c>
      <c r="G54" s="13">
        <f t="shared" si="23"/>
        <v>0</v>
      </c>
      <c r="H54" s="14"/>
      <c r="I54" s="14"/>
      <c r="J54" s="14"/>
      <c r="K54" s="14"/>
    </row>
    <row r="55" spans="1:11" ht="18.75" customHeight="1">
      <c r="A55" s="43" t="s">
        <v>324</v>
      </c>
      <c r="B55" s="10" t="s">
        <v>144</v>
      </c>
      <c r="C55" s="10" t="s">
        <v>40</v>
      </c>
      <c r="D55" s="11">
        <v>160</v>
      </c>
      <c r="E55" s="12"/>
      <c r="F55" s="13">
        <f t="shared" si="22"/>
        <v>0</v>
      </c>
      <c r="G55" s="13">
        <f t="shared" si="23"/>
        <v>0</v>
      </c>
      <c r="H55" s="14"/>
      <c r="I55" s="14"/>
      <c r="J55" s="14"/>
      <c r="K55" s="14"/>
    </row>
    <row r="56" spans="1:11" ht="18.75" customHeight="1">
      <c r="A56" s="43" t="s">
        <v>325</v>
      </c>
      <c r="B56" s="10" t="s">
        <v>145</v>
      </c>
      <c r="C56" s="10" t="s">
        <v>40</v>
      </c>
      <c r="D56" s="11">
        <v>5340</v>
      </c>
      <c r="E56" s="12"/>
      <c r="F56" s="13">
        <f t="shared" si="22"/>
        <v>0</v>
      </c>
      <c r="G56" s="13">
        <f t="shared" si="23"/>
        <v>0</v>
      </c>
      <c r="H56" s="14"/>
      <c r="I56" s="14"/>
      <c r="J56" s="14"/>
      <c r="K56" s="14"/>
    </row>
    <row r="57" spans="1:11" ht="18.75" customHeight="1">
      <c r="A57" s="43" t="s">
        <v>326</v>
      </c>
      <c r="B57" s="10" t="s">
        <v>146</v>
      </c>
      <c r="C57" s="10" t="s">
        <v>40</v>
      </c>
      <c r="D57" s="11">
        <v>20</v>
      </c>
      <c r="E57" s="12"/>
      <c r="F57" s="13">
        <f t="shared" ref="F57" si="24">ROUND((D57*E57),2)</f>
        <v>0</v>
      </c>
      <c r="G57" s="13">
        <f t="shared" ref="G57" si="25">ROUND((F57*(1.23)),2)</f>
        <v>0</v>
      </c>
      <c r="H57" s="14"/>
      <c r="I57" s="14"/>
      <c r="J57" s="14"/>
      <c r="K57" s="14"/>
    </row>
    <row r="58" spans="1:11" ht="18.75" customHeight="1">
      <c r="A58" s="46" t="s">
        <v>327</v>
      </c>
      <c r="B58" s="30" t="s">
        <v>114</v>
      </c>
      <c r="C58" s="30" t="s">
        <v>42</v>
      </c>
      <c r="D58" s="31">
        <v>19265</v>
      </c>
      <c r="E58" s="12"/>
      <c r="F58" s="32">
        <f>ROUND((D58*E58),2)</f>
        <v>0</v>
      </c>
      <c r="G58" s="32">
        <f>ROUND((F58*(1.23)),2)</f>
        <v>0</v>
      </c>
      <c r="H58" s="14"/>
      <c r="I58" s="14"/>
      <c r="J58" s="14"/>
      <c r="K58" s="14"/>
    </row>
    <row r="59" spans="1:11" ht="18.75" customHeight="1">
      <c r="A59" s="46" t="s">
        <v>328</v>
      </c>
      <c r="B59" s="30" t="s">
        <v>115</v>
      </c>
      <c r="C59" s="30" t="s">
        <v>42</v>
      </c>
      <c r="D59" s="31">
        <v>19265</v>
      </c>
      <c r="E59" s="12"/>
      <c r="F59" s="32">
        <f t="shared" ref="F59:F61" si="26">ROUND((D59*E59),2)</f>
        <v>0</v>
      </c>
      <c r="G59" s="32">
        <f t="shared" ref="G59:G61" si="27">ROUND((F59*(1.23)),2)</f>
        <v>0</v>
      </c>
      <c r="H59" s="14"/>
      <c r="I59" s="14"/>
      <c r="J59" s="14"/>
      <c r="K59" s="14"/>
    </row>
    <row r="60" spans="1:11" ht="18.75" customHeight="1">
      <c r="A60" s="46" t="s">
        <v>329</v>
      </c>
      <c r="B60" s="30" t="s">
        <v>116</v>
      </c>
      <c r="C60" s="30" t="s">
        <v>42</v>
      </c>
      <c r="D60" s="31">
        <v>19265</v>
      </c>
      <c r="E60" s="12"/>
      <c r="F60" s="32">
        <f t="shared" si="26"/>
        <v>0</v>
      </c>
      <c r="G60" s="32">
        <f t="shared" si="27"/>
        <v>0</v>
      </c>
      <c r="H60" s="14"/>
      <c r="I60" s="14"/>
      <c r="J60" s="14"/>
      <c r="K60" s="14"/>
    </row>
    <row r="61" spans="1:11" ht="18.75" customHeight="1">
      <c r="A61" s="46" t="s">
        <v>330</v>
      </c>
      <c r="B61" s="30" t="s">
        <v>117</v>
      </c>
      <c r="C61" s="30" t="s">
        <v>42</v>
      </c>
      <c r="D61" s="31">
        <v>19265</v>
      </c>
      <c r="E61" s="12"/>
      <c r="F61" s="32">
        <f t="shared" si="26"/>
        <v>0</v>
      </c>
      <c r="G61" s="32">
        <f t="shared" si="27"/>
        <v>0</v>
      </c>
      <c r="H61" s="14"/>
      <c r="I61" s="14"/>
      <c r="J61" s="14"/>
      <c r="K61" s="14"/>
    </row>
    <row r="62" spans="1:11" ht="18.75" customHeight="1">
      <c r="A62" s="46" t="s">
        <v>331</v>
      </c>
      <c r="B62" s="30" t="s">
        <v>118</v>
      </c>
      <c r="C62" s="30" t="s">
        <v>42</v>
      </c>
      <c r="D62" s="31">
        <v>19265</v>
      </c>
      <c r="E62" s="12"/>
      <c r="F62" s="32">
        <f>ROUND((D62*E62),2)</f>
        <v>0</v>
      </c>
      <c r="G62" s="32">
        <f>ROUND((F62*(1.23)),2)</f>
        <v>0</v>
      </c>
      <c r="H62" s="14"/>
      <c r="I62" s="14"/>
      <c r="J62" s="14"/>
      <c r="K62" s="14"/>
    </row>
    <row r="63" spans="1:11" ht="18.75" customHeight="1">
      <c r="A63" s="43" t="s">
        <v>332</v>
      </c>
      <c r="B63" s="10" t="s">
        <v>120</v>
      </c>
      <c r="C63" s="10" t="s">
        <v>42</v>
      </c>
      <c r="D63" s="11">
        <v>1740</v>
      </c>
      <c r="E63" s="12"/>
      <c r="F63" s="13">
        <f t="shared" ref="F63:F65" si="28">ROUND((D63*E63),2)</f>
        <v>0</v>
      </c>
      <c r="G63" s="13">
        <f t="shared" ref="G63:G65" si="29">ROUND((F63*(1.23)),2)</f>
        <v>0</v>
      </c>
      <c r="H63" s="14"/>
      <c r="I63" s="14"/>
      <c r="J63" s="14"/>
      <c r="K63" s="14"/>
    </row>
    <row r="64" spans="1:11" ht="18.75" customHeight="1">
      <c r="A64" s="43" t="s">
        <v>333</v>
      </c>
      <c r="B64" s="10" t="s">
        <v>121</v>
      </c>
      <c r="C64" s="10" t="s">
        <v>42</v>
      </c>
      <c r="D64" s="11">
        <v>1740</v>
      </c>
      <c r="E64" s="12"/>
      <c r="F64" s="13">
        <f t="shared" si="28"/>
        <v>0</v>
      </c>
      <c r="G64" s="13">
        <f t="shared" si="29"/>
        <v>0</v>
      </c>
      <c r="H64" s="14"/>
      <c r="I64" s="14"/>
      <c r="J64" s="14"/>
      <c r="K64" s="14"/>
    </row>
    <row r="65" spans="1:11" ht="18.75" customHeight="1">
      <c r="A65" s="43" t="s">
        <v>334</v>
      </c>
      <c r="B65" s="10" t="s">
        <v>122</v>
      </c>
      <c r="C65" s="10" t="s">
        <v>42</v>
      </c>
      <c r="D65" s="11">
        <v>1740</v>
      </c>
      <c r="E65" s="12"/>
      <c r="F65" s="13">
        <f t="shared" si="28"/>
        <v>0</v>
      </c>
      <c r="G65" s="13">
        <f t="shared" si="29"/>
        <v>0</v>
      </c>
      <c r="H65" s="14"/>
      <c r="I65" s="14"/>
      <c r="J65" s="14"/>
      <c r="K65" s="14"/>
    </row>
    <row r="66" spans="1:11" ht="18.75" customHeight="1">
      <c r="A66" s="43" t="s">
        <v>335</v>
      </c>
      <c r="B66" s="10" t="s">
        <v>119</v>
      </c>
      <c r="C66" s="10" t="s">
        <v>42</v>
      </c>
      <c r="D66" s="11">
        <v>1740</v>
      </c>
      <c r="E66" s="12"/>
      <c r="F66" s="13">
        <f t="shared" ref="F66" si="30">ROUND((D66*E66),2)</f>
        <v>0</v>
      </c>
      <c r="G66" s="13">
        <f t="shared" ref="G66" si="31">ROUND((F66*(1.23)),2)</f>
        <v>0</v>
      </c>
      <c r="H66" s="14"/>
      <c r="I66" s="14"/>
      <c r="J66" s="14"/>
      <c r="K66" s="14"/>
    </row>
    <row r="67" spans="1:11" ht="18.75" customHeight="1">
      <c r="A67" s="43" t="s">
        <v>336</v>
      </c>
      <c r="B67" s="10" t="s">
        <v>135</v>
      </c>
      <c r="C67" s="10" t="s">
        <v>42</v>
      </c>
      <c r="D67" s="11">
        <v>1740</v>
      </c>
      <c r="E67" s="12"/>
      <c r="F67" s="13">
        <f t="shared" ref="F67" si="32">ROUND((D67*E67),2)</f>
        <v>0</v>
      </c>
      <c r="G67" s="13">
        <f t="shared" ref="G67" si="33">ROUND((F67*(1.23)),2)</f>
        <v>0</v>
      </c>
      <c r="H67" s="14"/>
      <c r="I67" s="14"/>
      <c r="J67" s="14"/>
      <c r="K67" s="14"/>
    </row>
    <row r="68" spans="1:11" ht="18.75" customHeight="1">
      <c r="A68" s="46" t="s">
        <v>337</v>
      </c>
      <c r="B68" s="30" t="s">
        <v>123</v>
      </c>
      <c r="C68" s="30" t="s">
        <v>42</v>
      </c>
      <c r="D68" s="31">
        <v>2650</v>
      </c>
      <c r="E68" s="12"/>
      <c r="F68" s="32">
        <f>ROUND((D68*E68),2)</f>
        <v>0</v>
      </c>
      <c r="G68" s="32">
        <f>ROUND((F68*(1.23)),2)</f>
        <v>0</v>
      </c>
      <c r="H68" s="14"/>
      <c r="I68" s="14"/>
      <c r="J68" s="14"/>
      <c r="K68" s="14"/>
    </row>
    <row r="69" spans="1:11" ht="18.75" customHeight="1">
      <c r="A69" s="46" t="s">
        <v>338</v>
      </c>
      <c r="B69" s="30" t="s">
        <v>124</v>
      </c>
      <c r="C69" s="30" t="s">
        <v>42</v>
      </c>
      <c r="D69" s="31">
        <v>2650</v>
      </c>
      <c r="E69" s="12"/>
      <c r="F69" s="32">
        <f>ROUND((D69*E69),2)</f>
        <v>0</v>
      </c>
      <c r="G69" s="32">
        <f>ROUND((F69*(1.23)),2)</f>
        <v>0</v>
      </c>
      <c r="H69" s="14"/>
      <c r="I69" s="14"/>
      <c r="J69" s="14"/>
      <c r="K69" s="14"/>
    </row>
    <row r="70" spans="1:11" ht="18.75" customHeight="1">
      <c r="A70" s="46" t="s">
        <v>339</v>
      </c>
      <c r="B70" s="30" t="s">
        <v>207</v>
      </c>
      <c r="C70" s="30" t="s">
        <v>42</v>
      </c>
      <c r="D70" s="31">
        <v>2650</v>
      </c>
      <c r="E70" s="12"/>
      <c r="F70" s="32">
        <f>ROUND((D70*E70),2)</f>
        <v>0</v>
      </c>
      <c r="G70" s="32">
        <f>ROUND((F70*(1.23)),2)</f>
        <v>0</v>
      </c>
      <c r="H70" s="14"/>
      <c r="I70" s="14"/>
      <c r="J70" s="14"/>
      <c r="K70" s="14"/>
    </row>
    <row r="71" spans="1:11" ht="18.75" customHeight="1">
      <c r="A71" s="46" t="s">
        <v>340</v>
      </c>
      <c r="B71" s="30" t="s">
        <v>125</v>
      </c>
      <c r="C71" s="30" t="s">
        <v>42</v>
      </c>
      <c r="D71" s="31">
        <v>2650</v>
      </c>
      <c r="E71" s="12"/>
      <c r="F71" s="32">
        <f>ROUND((D71*E71),2)</f>
        <v>0</v>
      </c>
      <c r="G71" s="32">
        <f>ROUND((F71*(1.23)),2)</f>
        <v>0</v>
      </c>
      <c r="H71" s="14"/>
      <c r="I71" s="14"/>
      <c r="J71" s="14"/>
      <c r="K71" s="14"/>
    </row>
    <row r="72" spans="1:11" ht="18.75" customHeight="1">
      <c r="A72" s="43" t="s">
        <v>341</v>
      </c>
      <c r="B72" s="10" t="s">
        <v>126</v>
      </c>
      <c r="C72" s="10" t="s">
        <v>42</v>
      </c>
      <c r="D72" s="11">
        <v>340</v>
      </c>
      <c r="E72" s="12"/>
      <c r="F72" s="13">
        <f t="shared" ref="F72:F75" si="34">ROUND((D72*E72),2)</f>
        <v>0</v>
      </c>
      <c r="G72" s="13">
        <f t="shared" ref="G72:G75" si="35">ROUND((F72*(1.23)),2)</f>
        <v>0</v>
      </c>
      <c r="H72" s="14"/>
      <c r="I72" s="14"/>
      <c r="J72" s="14"/>
      <c r="K72" s="14"/>
    </row>
    <row r="73" spans="1:11" ht="18.75" customHeight="1">
      <c r="A73" s="43" t="s">
        <v>342</v>
      </c>
      <c r="B73" s="10" t="s">
        <v>127</v>
      </c>
      <c r="C73" s="10" t="s">
        <v>42</v>
      </c>
      <c r="D73" s="11">
        <v>340</v>
      </c>
      <c r="E73" s="12"/>
      <c r="F73" s="13">
        <f t="shared" si="34"/>
        <v>0</v>
      </c>
      <c r="G73" s="13">
        <f t="shared" si="35"/>
        <v>0</v>
      </c>
      <c r="H73" s="14"/>
      <c r="I73" s="14"/>
      <c r="J73" s="14"/>
      <c r="K73" s="14"/>
    </row>
    <row r="74" spans="1:11" ht="18.75" customHeight="1">
      <c r="A74" s="43" t="s">
        <v>343</v>
      </c>
      <c r="B74" s="10" t="s">
        <v>311</v>
      </c>
      <c r="C74" s="10" t="s">
        <v>42</v>
      </c>
      <c r="D74" s="11">
        <v>340</v>
      </c>
      <c r="E74" s="12"/>
      <c r="F74" s="13">
        <f t="shared" si="34"/>
        <v>0</v>
      </c>
      <c r="G74" s="13">
        <f t="shared" si="35"/>
        <v>0</v>
      </c>
      <c r="H74" s="14"/>
      <c r="I74" s="14"/>
      <c r="J74" s="14"/>
      <c r="K74" s="14"/>
    </row>
    <row r="75" spans="1:11" ht="18.75" customHeight="1">
      <c r="A75" s="43" t="s">
        <v>344</v>
      </c>
      <c r="B75" s="10" t="s">
        <v>312</v>
      </c>
      <c r="C75" s="10" t="s">
        <v>42</v>
      </c>
      <c r="D75" s="11">
        <v>340</v>
      </c>
      <c r="E75" s="12"/>
      <c r="F75" s="13">
        <f t="shared" si="34"/>
        <v>0</v>
      </c>
      <c r="G75" s="13">
        <f t="shared" si="35"/>
        <v>0</v>
      </c>
      <c r="H75" s="14"/>
      <c r="I75" s="14"/>
      <c r="J75" s="14"/>
      <c r="K75" s="14"/>
    </row>
    <row r="76" spans="1:11" ht="18.75" customHeight="1">
      <c r="A76" s="46" t="s">
        <v>345</v>
      </c>
      <c r="B76" s="30" t="s">
        <v>164</v>
      </c>
      <c r="C76" s="30" t="s">
        <v>42</v>
      </c>
      <c r="D76" s="31">
        <v>835</v>
      </c>
      <c r="E76" s="12"/>
      <c r="F76" s="32">
        <f>ROUND((D76*E76),2)</f>
        <v>0</v>
      </c>
      <c r="G76" s="32">
        <f>ROUND((F76*(1.23)),2)</f>
        <v>0</v>
      </c>
      <c r="H76" s="14"/>
      <c r="I76" s="14"/>
      <c r="J76" s="14"/>
      <c r="K76" s="14"/>
    </row>
    <row r="77" spans="1:11" ht="18.75" customHeight="1">
      <c r="A77" s="46" t="s">
        <v>346</v>
      </c>
      <c r="B77" s="30" t="s">
        <v>165</v>
      </c>
      <c r="C77" s="30" t="s">
        <v>42</v>
      </c>
      <c r="D77" s="31">
        <v>835</v>
      </c>
      <c r="E77" s="12"/>
      <c r="F77" s="32">
        <f>ROUND((D77*E77),2)</f>
        <v>0</v>
      </c>
      <c r="G77" s="32">
        <f>ROUND((F77*(1.23)),2)</f>
        <v>0</v>
      </c>
      <c r="H77" s="14"/>
      <c r="I77" s="14"/>
      <c r="J77" s="14"/>
      <c r="K77" s="14"/>
    </row>
    <row r="78" spans="1:11" ht="18.75" customHeight="1">
      <c r="A78" s="46" t="s">
        <v>347</v>
      </c>
      <c r="B78" s="30" t="s">
        <v>166</v>
      </c>
      <c r="C78" s="30" t="s">
        <v>42</v>
      </c>
      <c r="D78" s="31">
        <v>835</v>
      </c>
      <c r="E78" s="12"/>
      <c r="F78" s="32">
        <f>ROUND((D78*E78),2)</f>
        <v>0</v>
      </c>
      <c r="G78" s="32">
        <f>ROUND((F78*(1.23)),2)</f>
        <v>0</v>
      </c>
      <c r="H78" s="14"/>
      <c r="I78" s="14"/>
      <c r="J78" s="14"/>
      <c r="K78" s="14"/>
    </row>
    <row r="79" spans="1:11" ht="18.75" customHeight="1">
      <c r="A79" s="46" t="s">
        <v>348</v>
      </c>
      <c r="B79" s="30" t="s">
        <v>167</v>
      </c>
      <c r="C79" s="30" t="s">
        <v>42</v>
      </c>
      <c r="D79" s="31">
        <v>835</v>
      </c>
      <c r="E79" s="12"/>
      <c r="F79" s="32">
        <f>ROUND((D79*E79),2)</f>
        <v>0</v>
      </c>
      <c r="G79" s="32">
        <f>ROUND((F79*(1.23)),2)</f>
        <v>0</v>
      </c>
      <c r="H79" s="14"/>
      <c r="I79" s="14"/>
      <c r="J79" s="14"/>
      <c r="K79" s="14"/>
    </row>
    <row r="80" spans="1:11" ht="18.75" customHeight="1">
      <c r="A80" s="43" t="s">
        <v>349</v>
      </c>
      <c r="B80" s="10" t="s">
        <v>128</v>
      </c>
      <c r="C80" s="10" t="s">
        <v>42</v>
      </c>
      <c r="D80" s="11">
        <v>3520</v>
      </c>
      <c r="E80" s="12"/>
      <c r="F80" s="13">
        <f t="shared" ref="F80:F83" si="36">ROUND((D80*E80),2)</f>
        <v>0</v>
      </c>
      <c r="G80" s="13">
        <f t="shared" ref="G80:G83" si="37">ROUND((F80*(1.23)),2)</f>
        <v>0</v>
      </c>
      <c r="H80" s="14"/>
      <c r="I80" s="14"/>
      <c r="J80" s="14"/>
      <c r="K80" s="14"/>
    </row>
    <row r="81" spans="1:11" ht="18.75" customHeight="1">
      <c r="A81" s="43" t="s">
        <v>350</v>
      </c>
      <c r="B81" s="10" t="s">
        <v>129</v>
      </c>
      <c r="C81" s="10" t="s">
        <v>42</v>
      </c>
      <c r="D81" s="11">
        <v>3520</v>
      </c>
      <c r="E81" s="12"/>
      <c r="F81" s="13">
        <f t="shared" si="36"/>
        <v>0</v>
      </c>
      <c r="G81" s="13">
        <f t="shared" si="37"/>
        <v>0</v>
      </c>
      <c r="H81" s="14"/>
      <c r="I81" s="14"/>
      <c r="J81" s="14"/>
      <c r="K81" s="14"/>
    </row>
    <row r="82" spans="1:11" ht="18.75" customHeight="1">
      <c r="A82" s="43" t="s">
        <v>351</v>
      </c>
      <c r="B82" s="10" t="s">
        <v>131</v>
      </c>
      <c r="C82" s="10" t="s">
        <v>42</v>
      </c>
      <c r="D82" s="11">
        <v>3520</v>
      </c>
      <c r="E82" s="12"/>
      <c r="F82" s="13">
        <f t="shared" si="36"/>
        <v>0</v>
      </c>
      <c r="G82" s="13">
        <f t="shared" si="37"/>
        <v>0</v>
      </c>
      <c r="H82" s="14"/>
      <c r="I82" s="14"/>
      <c r="J82" s="14"/>
      <c r="K82" s="14"/>
    </row>
    <row r="83" spans="1:11" ht="18.75" customHeight="1">
      <c r="A83" s="43" t="s">
        <v>352</v>
      </c>
      <c r="B83" s="10" t="s">
        <v>130</v>
      </c>
      <c r="C83" s="10" t="s">
        <v>42</v>
      </c>
      <c r="D83" s="11">
        <v>3520</v>
      </c>
      <c r="E83" s="12"/>
      <c r="F83" s="13">
        <f t="shared" si="36"/>
        <v>0</v>
      </c>
      <c r="G83" s="13">
        <f t="shared" si="37"/>
        <v>0</v>
      </c>
      <c r="H83" s="14"/>
      <c r="I83" s="14"/>
      <c r="J83" s="14"/>
      <c r="K83" s="14"/>
    </row>
    <row r="84" spans="1:11" ht="18.75" customHeight="1">
      <c r="A84" s="46" t="s">
        <v>353</v>
      </c>
      <c r="B84" s="30" t="s">
        <v>132</v>
      </c>
      <c r="C84" s="30" t="s">
        <v>42</v>
      </c>
      <c r="D84" s="31">
        <v>3400</v>
      </c>
      <c r="E84" s="12"/>
      <c r="F84" s="32">
        <f>ROUND((D84*E84),2)</f>
        <v>0</v>
      </c>
      <c r="G84" s="32">
        <f>ROUND((F84*(1.23)),2)</f>
        <v>0</v>
      </c>
      <c r="H84" s="14"/>
      <c r="I84" s="14"/>
      <c r="J84" s="14"/>
      <c r="K84" s="14"/>
    </row>
    <row r="85" spans="1:11" ht="18.75" customHeight="1">
      <c r="A85" s="46" t="s">
        <v>354</v>
      </c>
      <c r="B85" s="30" t="s">
        <v>133</v>
      </c>
      <c r="C85" s="30" t="s">
        <v>42</v>
      </c>
      <c r="D85" s="31">
        <v>3400</v>
      </c>
      <c r="E85" s="12"/>
      <c r="F85" s="32">
        <f>ROUND((D85*E85),2)</f>
        <v>0</v>
      </c>
      <c r="G85" s="32">
        <f>ROUND((F85*(1.23)),2)</f>
        <v>0</v>
      </c>
      <c r="H85" s="14"/>
      <c r="I85" s="14"/>
      <c r="J85" s="14"/>
      <c r="K85" s="14"/>
    </row>
    <row r="86" spans="1:11" ht="18.75" customHeight="1">
      <c r="A86" s="46" t="s">
        <v>355</v>
      </c>
      <c r="B86" s="30" t="s">
        <v>134</v>
      </c>
      <c r="C86" s="30" t="s">
        <v>42</v>
      </c>
      <c r="D86" s="31">
        <v>3400</v>
      </c>
      <c r="E86" s="12"/>
      <c r="F86" s="32">
        <f>ROUND((D86*E86),2)</f>
        <v>0</v>
      </c>
      <c r="G86" s="32">
        <f>ROUND((F86*(1.23)),2)</f>
        <v>0</v>
      </c>
      <c r="H86" s="14"/>
      <c r="I86" s="14"/>
      <c r="J86" s="14"/>
      <c r="K86" s="14"/>
    </row>
    <row r="87" spans="1:11" ht="18.75" customHeight="1">
      <c r="A87" s="43" t="s">
        <v>356</v>
      </c>
      <c r="B87" s="10" t="s">
        <v>168</v>
      </c>
      <c r="C87" s="10" t="s">
        <v>42</v>
      </c>
      <c r="D87" s="11">
        <v>360</v>
      </c>
      <c r="E87" s="12"/>
      <c r="F87" s="13">
        <f t="shared" ref="F87:F89" si="38">ROUND((D87*E87),2)</f>
        <v>0</v>
      </c>
      <c r="G87" s="13">
        <f t="shared" ref="G87:G89" si="39">ROUND((F87*(1.23)),2)</f>
        <v>0</v>
      </c>
      <c r="H87" s="14"/>
      <c r="I87" s="14"/>
      <c r="J87" s="14"/>
      <c r="K87" s="14"/>
    </row>
    <row r="88" spans="1:11" ht="18.75" customHeight="1">
      <c r="A88" s="43" t="s">
        <v>357</v>
      </c>
      <c r="B88" s="10" t="s">
        <v>169</v>
      </c>
      <c r="C88" s="10" t="s">
        <v>42</v>
      </c>
      <c r="D88" s="11">
        <v>360</v>
      </c>
      <c r="E88" s="12"/>
      <c r="F88" s="13">
        <f t="shared" si="38"/>
        <v>0</v>
      </c>
      <c r="G88" s="13">
        <f t="shared" si="39"/>
        <v>0</v>
      </c>
      <c r="H88" s="14"/>
      <c r="I88" s="14"/>
      <c r="J88" s="14"/>
      <c r="K88" s="14"/>
    </row>
    <row r="89" spans="1:11" ht="18.75" customHeight="1">
      <c r="A89" s="43" t="s">
        <v>358</v>
      </c>
      <c r="B89" s="10" t="s">
        <v>170</v>
      </c>
      <c r="C89" s="10" t="s">
        <v>42</v>
      </c>
      <c r="D89" s="11">
        <v>360</v>
      </c>
      <c r="E89" s="12"/>
      <c r="F89" s="13">
        <f t="shared" si="38"/>
        <v>0</v>
      </c>
      <c r="G89" s="13">
        <f t="shared" si="39"/>
        <v>0</v>
      </c>
      <c r="H89" s="14"/>
      <c r="I89" s="14"/>
      <c r="J89" s="14"/>
      <c r="K89" s="14"/>
    </row>
    <row r="90" spans="1:11" ht="18.75" customHeight="1">
      <c r="A90" s="46" t="s">
        <v>359</v>
      </c>
      <c r="B90" s="30" t="s">
        <v>147</v>
      </c>
      <c r="C90" s="30" t="s">
        <v>42</v>
      </c>
      <c r="D90" s="31">
        <v>200</v>
      </c>
      <c r="E90" s="12"/>
      <c r="F90" s="32">
        <f t="shared" ref="F90:F97" si="40">ROUND((D90*E90),2)</f>
        <v>0</v>
      </c>
      <c r="G90" s="32">
        <f t="shared" ref="G90:G97" si="41">ROUND((F90*(1.23)),2)</f>
        <v>0</v>
      </c>
      <c r="H90" s="14"/>
      <c r="I90" s="14"/>
      <c r="J90" s="14"/>
      <c r="K90" s="14"/>
    </row>
    <row r="91" spans="1:11" ht="18.75" customHeight="1">
      <c r="A91" s="46" t="s">
        <v>360</v>
      </c>
      <c r="B91" s="30" t="s">
        <v>148</v>
      </c>
      <c r="C91" s="30" t="s">
        <v>42</v>
      </c>
      <c r="D91" s="31">
        <v>200</v>
      </c>
      <c r="E91" s="12"/>
      <c r="F91" s="32">
        <f t="shared" si="40"/>
        <v>0</v>
      </c>
      <c r="G91" s="32">
        <f t="shared" si="41"/>
        <v>0</v>
      </c>
      <c r="H91" s="14"/>
      <c r="I91" s="14"/>
      <c r="J91" s="14"/>
      <c r="K91" s="14"/>
    </row>
    <row r="92" spans="1:11" ht="18.75" customHeight="1">
      <c r="A92" s="46" t="s">
        <v>361</v>
      </c>
      <c r="B92" s="30" t="s">
        <v>149</v>
      </c>
      <c r="C92" s="30" t="s">
        <v>42</v>
      </c>
      <c r="D92" s="31">
        <v>200</v>
      </c>
      <c r="E92" s="12"/>
      <c r="F92" s="32">
        <f t="shared" si="40"/>
        <v>0</v>
      </c>
      <c r="G92" s="32">
        <f t="shared" si="41"/>
        <v>0</v>
      </c>
      <c r="H92" s="14"/>
      <c r="I92" s="14"/>
      <c r="J92" s="14"/>
      <c r="K92" s="14"/>
    </row>
    <row r="93" spans="1:11" ht="18.75" customHeight="1">
      <c r="A93" s="46" t="s">
        <v>362</v>
      </c>
      <c r="B93" s="30" t="s">
        <v>150</v>
      </c>
      <c r="C93" s="30" t="s">
        <v>42</v>
      </c>
      <c r="D93" s="31">
        <v>200</v>
      </c>
      <c r="E93" s="12"/>
      <c r="F93" s="32">
        <f t="shared" si="40"/>
        <v>0</v>
      </c>
      <c r="G93" s="32">
        <f t="shared" si="41"/>
        <v>0</v>
      </c>
      <c r="H93" s="14"/>
      <c r="I93" s="14"/>
      <c r="J93" s="14"/>
      <c r="K93" s="14"/>
    </row>
    <row r="94" spans="1:11" ht="18.75" customHeight="1">
      <c r="A94" s="43" t="s">
        <v>363</v>
      </c>
      <c r="B94" s="33" t="s">
        <v>151</v>
      </c>
      <c r="C94" s="33" t="s">
        <v>42</v>
      </c>
      <c r="D94" s="34">
        <v>50</v>
      </c>
      <c r="E94" s="12"/>
      <c r="F94" s="35">
        <f t="shared" si="40"/>
        <v>0</v>
      </c>
      <c r="G94" s="35">
        <f t="shared" si="41"/>
        <v>0</v>
      </c>
      <c r="H94" s="14"/>
      <c r="I94" s="14"/>
      <c r="J94" s="14"/>
      <c r="K94" s="14"/>
    </row>
    <row r="95" spans="1:11" ht="18.75" customHeight="1">
      <c r="A95" s="43" t="s">
        <v>364</v>
      </c>
      <c r="B95" s="33" t="s">
        <v>152</v>
      </c>
      <c r="C95" s="33" t="s">
        <v>42</v>
      </c>
      <c r="D95" s="34">
        <v>50</v>
      </c>
      <c r="E95" s="12"/>
      <c r="F95" s="35">
        <f t="shared" si="40"/>
        <v>0</v>
      </c>
      <c r="G95" s="35">
        <f t="shared" si="41"/>
        <v>0</v>
      </c>
      <c r="H95" s="14"/>
      <c r="I95" s="14"/>
      <c r="J95" s="14"/>
      <c r="K95" s="14"/>
    </row>
    <row r="96" spans="1:11" ht="18.75" customHeight="1">
      <c r="A96" s="43" t="s">
        <v>365</v>
      </c>
      <c r="B96" s="33" t="s">
        <v>154</v>
      </c>
      <c r="C96" s="33" t="s">
        <v>42</v>
      </c>
      <c r="D96" s="34">
        <v>50</v>
      </c>
      <c r="E96" s="12"/>
      <c r="F96" s="35">
        <f t="shared" si="40"/>
        <v>0</v>
      </c>
      <c r="G96" s="35">
        <f t="shared" si="41"/>
        <v>0</v>
      </c>
      <c r="H96" s="14"/>
      <c r="I96" s="14"/>
      <c r="J96" s="14"/>
      <c r="K96" s="14"/>
    </row>
    <row r="97" spans="1:11" ht="18.75" customHeight="1">
      <c r="A97" s="47" t="s">
        <v>366</v>
      </c>
      <c r="B97" s="33" t="s">
        <v>153</v>
      </c>
      <c r="C97" s="33" t="s">
        <v>42</v>
      </c>
      <c r="D97" s="34">
        <v>50</v>
      </c>
      <c r="E97" s="12"/>
      <c r="F97" s="35">
        <f t="shared" si="40"/>
        <v>0</v>
      </c>
      <c r="G97" s="35">
        <f t="shared" si="41"/>
        <v>0</v>
      </c>
      <c r="H97" s="14"/>
      <c r="I97" s="14"/>
      <c r="J97" s="14"/>
      <c r="K97" s="14"/>
    </row>
    <row r="98" spans="1:11" ht="18.75" customHeight="1">
      <c r="A98" s="46" t="s">
        <v>367</v>
      </c>
      <c r="B98" s="30" t="s">
        <v>136</v>
      </c>
      <c r="C98" s="30" t="s">
        <v>42</v>
      </c>
      <c r="D98" s="31">
        <v>850</v>
      </c>
      <c r="E98" s="12"/>
      <c r="F98" s="32">
        <f t="shared" ref="F98:F102" si="42">ROUND((D98*E98),2)</f>
        <v>0</v>
      </c>
      <c r="G98" s="32">
        <f t="shared" ref="G98:G102" si="43">ROUND((F98*(1.23)),2)</f>
        <v>0</v>
      </c>
      <c r="H98" s="14"/>
      <c r="I98" s="14"/>
      <c r="J98" s="14"/>
      <c r="K98" s="14"/>
    </row>
    <row r="99" spans="1:11" ht="18.75" customHeight="1">
      <c r="A99" s="46" t="s">
        <v>368</v>
      </c>
      <c r="B99" s="30" t="s">
        <v>137</v>
      </c>
      <c r="C99" s="30" t="s">
        <v>42</v>
      </c>
      <c r="D99" s="31">
        <v>850</v>
      </c>
      <c r="E99" s="12"/>
      <c r="F99" s="32">
        <f t="shared" si="42"/>
        <v>0</v>
      </c>
      <c r="G99" s="32">
        <f t="shared" si="43"/>
        <v>0</v>
      </c>
      <c r="H99" s="14"/>
      <c r="I99" s="14"/>
      <c r="J99" s="14"/>
      <c r="K99" s="14"/>
    </row>
    <row r="100" spans="1:11" ht="18.75" customHeight="1">
      <c r="A100" s="46" t="s">
        <v>369</v>
      </c>
      <c r="B100" s="30" t="s">
        <v>138</v>
      </c>
      <c r="C100" s="30" t="s">
        <v>42</v>
      </c>
      <c r="D100" s="31">
        <v>850</v>
      </c>
      <c r="E100" s="12"/>
      <c r="F100" s="32">
        <f t="shared" si="42"/>
        <v>0</v>
      </c>
      <c r="G100" s="32">
        <f t="shared" si="43"/>
        <v>0</v>
      </c>
      <c r="H100" s="14"/>
      <c r="I100" s="14"/>
      <c r="J100" s="14"/>
      <c r="K100" s="14"/>
    </row>
    <row r="101" spans="1:11" ht="18.75" customHeight="1">
      <c r="A101" s="46" t="s">
        <v>370</v>
      </c>
      <c r="B101" s="30" t="s">
        <v>139</v>
      </c>
      <c r="C101" s="30" t="s">
        <v>42</v>
      </c>
      <c r="D101" s="31">
        <v>850</v>
      </c>
      <c r="E101" s="12"/>
      <c r="F101" s="32">
        <f t="shared" si="42"/>
        <v>0</v>
      </c>
      <c r="G101" s="32">
        <f t="shared" si="43"/>
        <v>0</v>
      </c>
      <c r="H101" s="14"/>
      <c r="I101" s="14"/>
      <c r="J101" s="14"/>
      <c r="K101" s="14"/>
    </row>
    <row r="102" spans="1:11" ht="18.75" customHeight="1">
      <c r="A102" s="47" t="s">
        <v>371</v>
      </c>
      <c r="B102" s="33" t="s">
        <v>209</v>
      </c>
      <c r="C102" s="33" t="s">
        <v>42</v>
      </c>
      <c r="D102" s="34">
        <v>1000</v>
      </c>
      <c r="E102" s="26"/>
      <c r="F102" s="35">
        <f t="shared" si="42"/>
        <v>0</v>
      </c>
      <c r="G102" s="35">
        <f t="shared" si="43"/>
        <v>0</v>
      </c>
      <c r="H102" s="14"/>
      <c r="I102" s="14"/>
      <c r="J102" s="14"/>
      <c r="K102" s="14"/>
    </row>
    <row r="103" spans="1:11" ht="18.75" customHeight="1" thickBot="1">
      <c r="A103" s="51" t="s">
        <v>382</v>
      </c>
      <c r="B103" s="36" t="s">
        <v>208</v>
      </c>
      <c r="C103" s="36" t="s">
        <v>42</v>
      </c>
      <c r="D103" s="52">
        <v>12000</v>
      </c>
      <c r="E103" s="26"/>
      <c r="F103" s="37">
        <f t="shared" ref="F103" si="44">ROUND((D103*E103),2)</f>
        <v>0</v>
      </c>
      <c r="G103" s="37">
        <f t="shared" ref="G103" si="45">ROUND((F103*(1.23)),2)</f>
        <v>0</v>
      </c>
      <c r="H103" s="14"/>
      <c r="I103" s="14"/>
      <c r="J103" s="14"/>
      <c r="K103" s="14"/>
    </row>
    <row r="104" spans="1:11" ht="18.75" customHeight="1" thickTop="1">
      <c r="A104" s="93" t="s">
        <v>140</v>
      </c>
      <c r="B104" s="93"/>
      <c r="C104" s="93"/>
      <c r="D104" s="93"/>
      <c r="E104" s="93"/>
      <c r="F104" s="28">
        <f>SUM(F49:F103)</f>
        <v>0</v>
      </c>
      <c r="G104" s="28">
        <f>SUM(G49:G103)</f>
        <v>0</v>
      </c>
    </row>
    <row r="105" spans="1:11" ht="18.75" customHeight="1">
      <c r="A105" s="45" t="s">
        <v>161</v>
      </c>
      <c r="B105" s="94" t="s">
        <v>155</v>
      </c>
      <c r="C105" s="94"/>
      <c r="D105" s="94"/>
      <c r="E105" s="94"/>
      <c r="F105" s="95"/>
      <c r="G105" s="95"/>
      <c r="H105" s="14"/>
      <c r="I105" s="14"/>
      <c r="J105" s="14"/>
      <c r="K105" s="14"/>
    </row>
    <row r="106" spans="1:11" ht="18.75" customHeight="1">
      <c r="A106" s="43" t="s">
        <v>162</v>
      </c>
      <c r="B106" s="10" t="s">
        <v>188</v>
      </c>
      <c r="C106" s="10" t="s">
        <v>38</v>
      </c>
      <c r="D106" s="11">
        <v>1</v>
      </c>
      <c r="E106" s="12"/>
      <c r="F106" s="13">
        <f t="shared" ref="F106:F107" si="46">ROUND((D106*E106),2)</f>
        <v>0</v>
      </c>
      <c r="G106" s="13">
        <f t="shared" ref="G106:G107" si="47">ROUND((F106*(1.23)),2)</f>
        <v>0</v>
      </c>
      <c r="H106" s="14"/>
      <c r="I106" s="14"/>
      <c r="J106" s="14"/>
      <c r="K106" s="14"/>
    </row>
    <row r="107" spans="1:11" ht="18.75" customHeight="1" thickBot="1">
      <c r="A107" s="48" t="s">
        <v>203</v>
      </c>
      <c r="B107" s="38" t="s">
        <v>189</v>
      </c>
      <c r="C107" s="38" t="s">
        <v>38</v>
      </c>
      <c r="D107" s="39">
        <v>1</v>
      </c>
      <c r="E107" s="40"/>
      <c r="F107" s="13">
        <f t="shared" si="46"/>
        <v>0</v>
      </c>
      <c r="G107" s="13">
        <f t="shared" si="47"/>
        <v>0</v>
      </c>
      <c r="H107" s="14"/>
      <c r="I107" s="14"/>
      <c r="J107" s="14"/>
      <c r="K107" s="14"/>
    </row>
    <row r="108" spans="1:11" ht="18.75" customHeight="1" thickTop="1">
      <c r="A108" s="93" t="s">
        <v>156</v>
      </c>
      <c r="B108" s="93"/>
      <c r="C108" s="93"/>
      <c r="D108" s="93"/>
      <c r="E108" s="93"/>
      <c r="F108" s="28">
        <f>SUM(F106:F107)</f>
        <v>0</v>
      </c>
      <c r="G108" s="28">
        <f>SUM(G106:G107)</f>
        <v>0</v>
      </c>
      <c r="H108" s="14"/>
      <c r="I108" s="14"/>
      <c r="J108" s="14"/>
      <c r="K108" s="14"/>
    </row>
    <row r="109" spans="1:11" ht="18.75" customHeight="1">
      <c r="A109" s="45" t="s">
        <v>199</v>
      </c>
      <c r="B109" s="94" t="s">
        <v>159</v>
      </c>
      <c r="C109" s="94"/>
      <c r="D109" s="94"/>
      <c r="E109" s="94"/>
      <c r="F109" s="95"/>
      <c r="G109" s="95"/>
      <c r="H109" s="14"/>
      <c r="I109" s="14"/>
      <c r="J109" s="14"/>
      <c r="K109" s="14"/>
    </row>
    <row r="110" spans="1:11" ht="18.75" customHeight="1">
      <c r="A110" s="43" t="s">
        <v>200</v>
      </c>
      <c r="B110" s="10" t="s">
        <v>310</v>
      </c>
      <c r="C110" s="10" t="s">
        <v>38</v>
      </c>
      <c r="D110" s="11">
        <v>1</v>
      </c>
      <c r="E110" s="12"/>
      <c r="F110" s="13">
        <f t="shared" ref="F110:F111" si="48">ROUND((D110*E110),2)</f>
        <v>0</v>
      </c>
      <c r="G110" s="13">
        <f t="shared" ref="G110:G111" si="49">ROUND((F110*(1.23)),2)</f>
        <v>0</v>
      </c>
      <c r="H110" s="14"/>
      <c r="I110" s="14"/>
      <c r="J110" s="14"/>
      <c r="K110" s="14"/>
    </row>
    <row r="111" spans="1:11" ht="18.75" customHeight="1" thickBot="1">
      <c r="A111" s="48" t="s">
        <v>372</v>
      </c>
      <c r="B111" s="38" t="s">
        <v>187</v>
      </c>
      <c r="C111" s="38" t="s">
        <v>38</v>
      </c>
      <c r="D111" s="39">
        <v>1</v>
      </c>
      <c r="E111" s="40"/>
      <c r="F111" s="27">
        <f t="shared" si="48"/>
        <v>0</v>
      </c>
      <c r="G111" s="27">
        <f t="shared" si="49"/>
        <v>0</v>
      </c>
      <c r="H111" s="14"/>
      <c r="I111" s="14"/>
      <c r="J111" s="14"/>
      <c r="K111" s="14"/>
    </row>
    <row r="112" spans="1:11" ht="18.75" customHeight="1" thickTop="1">
      <c r="A112" s="93" t="s">
        <v>160</v>
      </c>
      <c r="B112" s="93"/>
      <c r="C112" s="93"/>
      <c r="D112" s="93"/>
      <c r="E112" s="93"/>
      <c r="F112" s="28">
        <f>SUM(F110:F111)</f>
        <v>0</v>
      </c>
      <c r="G112" s="28">
        <f>SUM(G110:G111)</f>
        <v>0</v>
      </c>
      <c r="H112" s="14"/>
      <c r="I112" s="14"/>
      <c r="J112" s="14"/>
      <c r="K112" s="14"/>
    </row>
    <row r="113" spans="1:7" ht="18.75" customHeight="1">
      <c r="A113" s="45" t="s">
        <v>201</v>
      </c>
      <c r="B113" s="94" t="s">
        <v>185</v>
      </c>
      <c r="C113" s="94"/>
      <c r="D113" s="94"/>
      <c r="E113" s="94"/>
      <c r="F113" s="95"/>
      <c r="G113" s="95"/>
    </row>
    <row r="114" spans="1:7" ht="18.75" customHeight="1" thickBot="1">
      <c r="A114" s="44" t="s">
        <v>202</v>
      </c>
      <c r="B114" s="24" t="s">
        <v>184</v>
      </c>
      <c r="C114" s="24" t="s">
        <v>38</v>
      </c>
      <c r="D114" s="25">
        <v>1</v>
      </c>
      <c r="E114" s="26"/>
      <c r="F114" s="27">
        <f t="shared" ref="F114" si="50">ROUND((D114*E114),2)</f>
        <v>0</v>
      </c>
      <c r="G114" s="27">
        <f t="shared" ref="G114" si="51">ROUND((F114*(1.23)),2)</f>
        <v>0</v>
      </c>
    </row>
    <row r="115" spans="1:7" ht="18.75" customHeight="1" thickTop="1">
      <c r="A115" s="93" t="s">
        <v>160</v>
      </c>
      <c r="B115" s="93"/>
      <c r="C115" s="93"/>
      <c r="D115" s="93"/>
      <c r="E115" s="93"/>
      <c r="F115" s="28">
        <f>SUM(F114:F114)</f>
        <v>0</v>
      </c>
      <c r="G115" s="28">
        <f>SUM(G114:G114)</f>
        <v>0</v>
      </c>
    </row>
    <row r="116" spans="1:7" ht="18.75" customHeight="1">
      <c r="A116" s="45" t="s">
        <v>373</v>
      </c>
      <c r="B116" s="94" t="s">
        <v>43</v>
      </c>
      <c r="C116" s="94"/>
      <c r="D116" s="94"/>
      <c r="E116" s="94"/>
      <c r="F116" s="95"/>
      <c r="G116" s="95"/>
    </row>
    <row r="117" spans="1:7" ht="18.75" customHeight="1">
      <c r="A117" s="43" t="s">
        <v>374</v>
      </c>
      <c r="B117" s="10" t="s">
        <v>85</v>
      </c>
      <c r="C117" s="10" t="s">
        <v>38</v>
      </c>
      <c r="D117" s="11">
        <v>1</v>
      </c>
      <c r="E117" s="12"/>
      <c r="F117" s="13">
        <f>ROUND((D117*E117),2)</f>
        <v>0</v>
      </c>
      <c r="G117" s="13">
        <f>ROUND((F117*(1.23)),2)</f>
        <v>0</v>
      </c>
    </row>
    <row r="118" spans="1:7" ht="18.75" customHeight="1">
      <c r="A118" s="43" t="s">
        <v>375</v>
      </c>
      <c r="B118" s="10" t="s">
        <v>379</v>
      </c>
      <c r="C118" s="10" t="s">
        <v>45</v>
      </c>
      <c r="D118" s="11">
        <v>1</v>
      </c>
      <c r="E118" s="12"/>
      <c r="F118" s="13"/>
      <c r="G118" s="13"/>
    </row>
    <row r="119" spans="1:7" ht="18.75" customHeight="1">
      <c r="A119" s="43" t="s">
        <v>376</v>
      </c>
      <c r="B119" s="10" t="s">
        <v>50</v>
      </c>
      <c r="C119" s="10" t="s">
        <v>38</v>
      </c>
      <c r="D119" s="11">
        <v>2</v>
      </c>
      <c r="E119" s="12"/>
      <c r="F119" s="13">
        <f t="shared" ref="F119:F120" si="52">ROUND((D119*E119),2)</f>
        <v>0</v>
      </c>
      <c r="G119" s="13">
        <f t="shared" ref="G119:G120" si="53">ROUND((F119*(1.23)),2)</f>
        <v>0</v>
      </c>
    </row>
    <row r="120" spans="1:7" ht="18.75" customHeight="1">
      <c r="A120" s="43" t="s">
        <v>377</v>
      </c>
      <c r="B120" s="10" t="s">
        <v>44</v>
      </c>
      <c r="C120" s="10" t="s">
        <v>45</v>
      </c>
      <c r="D120" s="11">
        <v>5</v>
      </c>
      <c r="E120" s="12"/>
      <c r="F120" s="13">
        <f t="shared" si="52"/>
        <v>0</v>
      </c>
      <c r="G120" s="13">
        <f t="shared" si="53"/>
        <v>0</v>
      </c>
    </row>
    <row r="121" spans="1:7" ht="18.75" customHeight="1" thickBot="1">
      <c r="A121" s="43" t="s">
        <v>378</v>
      </c>
      <c r="B121" s="24" t="s">
        <v>46</v>
      </c>
      <c r="C121" s="24" t="s">
        <v>47</v>
      </c>
      <c r="D121" s="25">
        <v>1</v>
      </c>
      <c r="E121" s="26"/>
      <c r="F121" s="27">
        <f t="shared" ref="F121" si="54">ROUND((D121*E121),2)</f>
        <v>0</v>
      </c>
      <c r="G121" s="27">
        <f t="shared" ref="G121" si="55">ROUND((F121*(1.23)),2)</f>
        <v>0</v>
      </c>
    </row>
    <row r="122" spans="1:7" ht="18.75" customHeight="1" thickTop="1" thickBot="1">
      <c r="A122" s="89" t="s">
        <v>48</v>
      </c>
      <c r="B122" s="89"/>
      <c r="C122" s="89"/>
      <c r="D122" s="89"/>
      <c r="E122" s="89"/>
      <c r="F122" s="29">
        <f>SUM(F117:F121)</f>
        <v>0</v>
      </c>
      <c r="G122" s="29">
        <f>SUM(G117:G121)</f>
        <v>0</v>
      </c>
    </row>
    <row r="123" spans="1:7" ht="22.5" customHeight="1">
      <c r="A123" s="90" t="s">
        <v>49</v>
      </c>
      <c r="B123" s="91"/>
      <c r="C123" s="91"/>
      <c r="D123" s="91"/>
      <c r="E123" s="92"/>
      <c r="F123" s="49">
        <f>SUM(F9,F23,F38,F47,F104,F108,F112,F115,F122)</f>
        <v>0</v>
      </c>
      <c r="G123" s="49">
        <f>SUM(G9,G23,G38,G47,G104,G108,G112,G115,G122)</f>
        <v>0</v>
      </c>
    </row>
    <row r="124" spans="1:7">
      <c r="E124" s="14"/>
    </row>
  </sheetData>
  <protectedRanges>
    <protectedRange sqref="E4:E9 E116:E122 E39:E104" name="Zakres1"/>
    <protectedRange sqref="E10:E19 E105:E107 E109:E111 E113:E114 E24:E37 E21:E22" name="Zakres1_1"/>
    <protectedRange sqref="E23 E38 E108 E112 E115" name="Zakres1_2"/>
    <protectedRange sqref="E20" name="Zakres1_1_1"/>
  </protectedRanges>
  <dataConsolidate/>
  <mergeCells count="21">
    <mergeCell ref="B4:G4"/>
    <mergeCell ref="A23:E23"/>
    <mergeCell ref="A2:G2"/>
    <mergeCell ref="A9:E9"/>
    <mergeCell ref="B116:G116"/>
    <mergeCell ref="A1:F1"/>
    <mergeCell ref="A122:E122"/>
    <mergeCell ref="A123:E123"/>
    <mergeCell ref="A112:E112"/>
    <mergeCell ref="B10:G10"/>
    <mergeCell ref="B24:G24"/>
    <mergeCell ref="A38:E38"/>
    <mergeCell ref="B105:G105"/>
    <mergeCell ref="A108:E108"/>
    <mergeCell ref="B109:G109"/>
    <mergeCell ref="B48:G48"/>
    <mergeCell ref="A104:E104"/>
    <mergeCell ref="B113:G113"/>
    <mergeCell ref="A115:E115"/>
    <mergeCell ref="B39:G39"/>
    <mergeCell ref="A47:E47"/>
  </mergeCells>
  <phoneticPr fontId="15" type="noConversion"/>
  <printOptions horizontalCentered="1"/>
  <pageMargins left="0.23622047244094491" right="0.23622047244094491" top="0.55118110236220474" bottom="0.74803149606299213" header="0.31496062992125984" footer="0.31496062992125984"/>
  <pageSetup paperSize="9" scale="51" orientation="landscape" r:id="rId1"/>
  <headerFooter alignWithMargins="0">
    <oddFooter>Strona &amp;P z &amp;N</oddFooter>
  </headerFooter>
  <rowBreaks count="2" manualBreakCount="2">
    <brk id="47" max="6" man="1"/>
    <brk id="8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B488-52BA-4502-A786-087BB49612C5}">
  <sheetPr>
    <pageSetUpPr fitToPage="1"/>
  </sheetPr>
  <dimension ref="A1:AP269"/>
  <sheetViews>
    <sheetView zoomScale="70" zoomScaleNormal="70" zoomScaleSheetLayoutView="85" zoomScalePageLayoutView="80" workbookViewId="0">
      <selection activeCell="A5" sqref="A5:H5"/>
    </sheetView>
  </sheetViews>
  <sheetFormatPr defaultColWidth="10" defaultRowHeight="44.1" customHeight="1"/>
  <cols>
    <col min="1" max="8" width="16.28515625" style="61" customWidth="1"/>
    <col min="9" max="256" width="10" style="61"/>
    <col min="257" max="264" width="16.28515625" style="61" customWidth="1"/>
    <col min="265" max="512" width="10" style="61"/>
    <col min="513" max="520" width="16.28515625" style="61" customWidth="1"/>
    <col min="521" max="768" width="10" style="61"/>
    <col min="769" max="776" width="16.28515625" style="61" customWidth="1"/>
    <col min="777" max="1024" width="10" style="61"/>
    <col min="1025" max="1032" width="16.28515625" style="61" customWidth="1"/>
    <col min="1033" max="1280" width="10" style="61"/>
    <col min="1281" max="1288" width="16.28515625" style="61" customWidth="1"/>
    <col min="1289" max="1536" width="10" style="61"/>
    <col min="1537" max="1544" width="16.28515625" style="61" customWidth="1"/>
    <col min="1545" max="1792" width="10" style="61"/>
    <col min="1793" max="1800" width="16.28515625" style="61" customWidth="1"/>
    <col min="1801" max="2048" width="10" style="61"/>
    <col min="2049" max="2056" width="16.28515625" style="61" customWidth="1"/>
    <col min="2057" max="2304" width="10" style="61"/>
    <col min="2305" max="2312" width="16.28515625" style="61" customWidth="1"/>
    <col min="2313" max="2560" width="10" style="61"/>
    <col min="2561" max="2568" width="16.28515625" style="61" customWidth="1"/>
    <col min="2569" max="2816" width="10" style="61"/>
    <col min="2817" max="2824" width="16.28515625" style="61" customWidth="1"/>
    <col min="2825" max="3072" width="10" style="61"/>
    <col min="3073" max="3080" width="16.28515625" style="61" customWidth="1"/>
    <col min="3081" max="3328" width="10" style="61"/>
    <col min="3329" max="3336" width="16.28515625" style="61" customWidth="1"/>
    <col min="3337" max="3584" width="10" style="61"/>
    <col min="3585" max="3592" width="16.28515625" style="61" customWidth="1"/>
    <col min="3593" max="3840" width="10" style="61"/>
    <col min="3841" max="3848" width="16.28515625" style="61" customWidth="1"/>
    <col min="3849" max="4096" width="10" style="61"/>
    <col min="4097" max="4104" width="16.28515625" style="61" customWidth="1"/>
    <col min="4105" max="4352" width="10" style="61"/>
    <col min="4353" max="4360" width="16.28515625" style="61" customWidth="1"/>
    <col min="4361" max="4608" width="10" style="61"/>
    <col min="4609" max="4616" width="16.28515625" style="61" customWidth="1"/>
    <col min="4617" max="4864" width="10" style="61"/>
    <col min="4865" max="4872" width="16.28515625" style="61" customWidth="1"/>
    <col min="4873" max="5120" width="10" style="61"/>
    <col min="5121" max="5128" width="16.28515625" style="61" customWidth="1"/>
    <col min="5129" max="5376" width="10" style="61"/>
    <col min="5377" max="5384" width="16.28515625" style="61" customWidth="1"/>
    <col min="5385" max="5632" width="10" style="61"/>
    <col min="5633" max="5640" width="16.28515625" style="61" customWidth="1"/>
    <col min="5641" max="5888" width="10" style="61"/>
    <col min="5889" max="5896" width="16.28515625" style="61" customWidth="1"/>
    <col min="5897" max="6144" width="10" style="61"/>
    <col min="6145" max="6152" width="16.28515625" style="61" customWidth="1"/>
    <col min="6153" max="6400" width="10" style="61"/>
    <col min="6401" max="6408" width="16.28515625" style="61" customWidth="1"/>
    <col min="6409" max="6656" width="10" style="61"/>
    <col min="6657" max="6664" width="16.28515625" style="61" customWidth="1"/>
    <col min="6665" max="6912" width="10" style="61"/>
    <col min="6913" max="6920" width="16.28515625" style="61" customWidth="1"/>
    <col min="6921" max="7168" width="10" style="61"/>
    <col min="7169" max="7176" width="16.28515625" style="61" customWidth="1"/>
    <col min="7177" max="7424" width="10" style="61"/>
    <col min="7425" max="7432" width="16.28515625" style="61" customWidth="1"/>
    <col min="7433" max="7680" width="10" style="61"/>
    <col min="7681" max="7688" width="16.28515625" style="61" customWidth="1"/>
    <col min="7689" max="7936" width="10" style="61"/>
    <col min="7937" max="7944" width="16.28515625" style="61" customWidth="1"/>
    <col min="7945" max="8192" width="10" style="61"/>
    <col min="8193" max="8200" width="16.28515625" style="61" customWidth="1"/>
    <col min="8201" max="8448" width="10" style="61"/>
    <col min="8449" max="8456" width="16.28515625" style="61" customWidth="1"/>
    <col min="8457" max="8704" width="10" style="61"/>
    <col min="8705" max="8712" width="16.28515625" style="61" customWidth="1"/>
    <col min="8713" max="8960" width="10" style="61"/>
    <col min="8961" max="8968" width="16.28515625" style="61" customWidth="1"/>
    <col min="8969" max="9216" width="10" style="61"/>
    <col min="9217" max="9224" width="16.28515625" style="61" customWidth="1"/>
    <col min="9225" max="9472" width="10" style="61"/>
    <col min="9473" max="9480" width="16.28515625" style="61" customWidth="1"/>
    <col min="9481" max="9728" width="10" style="61"/>
    <col min="9729" max="9736" width="16.28515625" style="61" customWidth="1"/>
    <col min="9737" max="9984" width="10" style="61"/>
    <col min="9985" max="9992" width="16.28515625" style="61" customWidth="1"/>
    <col min="9993" max="10240" width="10" style="61"/>
    <col min="10241" max="10248" width="16.28515625" style="61" customWidth="1"/>
    <col min="10249" max="10496" width="10" style="61"/>
    <col min="10497" max="10504" width="16.28515625" style="61" customWidth="1"/>
    <col min="10505" max="10752" width="10" style="61"/>
    <col min="10753" max="10760" width="16.28515625" style="61" customWidth="1"/>
    <col min="10761" max="11008" width="10" style="61"/>
    <col min="11009" max="11016" width="16.28515625" style="61" customWidth="1"/>
    <col min="11017" max="11264" width="10" style="61"/>
    <col min="11265" max="11272" width="16.28515625" style="61" customWidth="1"/>
    <col min="11273" max="11520" width="10" style="61"/>
    <col min="11521" max="11528" width="16.28515625" style="61" customWidth="1"/>
    <col min="11529" max="11776" width="10" style="61"/>
    <col min="11777" max="11784" width="16.28515625" style="61" customWidth="1"/>
    <col min="11785" max="12032" width="10" style="61"/>
    <col min="12033" max="12040" width="16.28515625" style="61" customWidth="1"/>
    <col min="12041" max="12288" width="10" style="61"/>
    <col min="12289" max="12296" width="16.28515625" style="61" customWidth="1"/>
    <col min="12297" max="12544" width="10" style="61"/>
    <col min="12545" max="12552" width="16.28515625" style="61" customWidth="1"/>
    <col min="12553" max="12800" width="10" style="61"/>
    <col min="12801" max="12808" width="16.28515625" style="61" customWidth="1"/>
    <col min="12809" max="13056" width="10" style="61"/>
    <col min="13057" max="13064" width="16.28515625" style="61" customWidth="1"/>
    <col min="13065" max="13312" width="10" style="61"/>
    <col min="13313" max="13320" width="16.28515625" style="61" customWidth="1"/>
    <col min="13321" max="13568" width="10" style="61"/>
    <col min="13569" max="13576" width="16.28515625" style="61" customWidth="1"/>
    <col min="13577" max="13824" width="10" style="61"/>
    <col min="13825" max="13832" width="16.28515625" style="61" customWidth="1"/>
    <col min="13833" max="14080" width="10" style="61"/>
    <col min="14081" max="14088" width="16.28515625" style="61" customWidth="1"/>
    <col min="14089" max="14336" width="10" style="61"/>
    <col min="14337" max="14344" width="16.28515625" style="61" customWidth="1"/>
    <col min="14345" max="14592" width="10" style="61"/>
    <col min="14593" max="14600" width="16.28515625" style="61" customWidth="1"/>
    <col min="14601" max="14848" width="10" style="61"/>
    <col min="14849" max="14856" width="16.28515625" style="61" customWidth="1"/>
    <col min="14857" max="15104" width="10" style="61"/>
    <col min="15105" max="15112" width="16.28515625" style="61" customWidth="1"/>
    <col min="15113" max="15360" width="10" style="61"/>
    <col min="15361" max="15368" width="16.28515625" style="61" customWidth="1"/>
    <col min="15369" max="15616" width="10" style="61"/>
    <col min="15617" max="15624" width="16.28515625" style="61" customWidth="1"/>
    <col min="15625" max="15872" width="10" style="61"/>
    <col min="15873" max="15880" width="16.28515625" style="61" customWidth="1"/>
    <col min="15881" max="16128" width="10" style="61"/>
    <col min="16129" max="16136" width="16.28515625" style="61" customWidth="1"/>
    <col min="16137" max="16384" width="10" style="61"/>
  </cols>
  <sheetData>
    <row r="1" spans="1:42" ht="44.1" customHeight="1">
      <c r="A1" s="58" t="s">
        <v>228</v>
      </c>
      <c r="B1" s="102"/>
      <c r="C1" s="102"/>
      <c r="D1" s="102"/>
      <c r="E1" s="102"/>
      <c r="F1" s="59"/>
      <c r="G1" s="59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63.75" customHeight="1">
      <c r="A2" s="103" t="s">
        <v>309</v>
      </c>
      <c r="B2" s="103"/>
      <c r="C2" s="103"/>
      <c r="D2" s="103"/>
      <c r="E2" s="103"/>
      <c r="F2" s="103"/>
      <c r="G2" s="103"/>
      <c r="H2" s="103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24" customHeight="1">
      <c r="A3" s="62"/>
      <c r="B3" s="62"/>
      <c r="C3" s="62"/>
      <c r="D3" s="62"/>
      <c r="E3" s="62"/>
      <c r="F3" s="62"/>
      <c r="G3" s="62"/>
      <c r="H3" s="6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4" spans="1:42" ht="15.75">
      <c r="A4" s="104" t="s">
        <v>229</v>
      </c>
      <c r="B4" s="104"/>
      <c r="C4" s="104"/>
      <c r="D4" s="104"/>
      <c r="E4" s="104"/>
      <c r="F4" s="104"/>
      <c r="G4" s="104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42" ht="44.1" customHeight="1">
      <c r="A5" s="101" t="s">
        <v>230</v>
      </c>
      <c r="B5" s="101"/>
      <c r="C5" s="101"/>
      <c r="D5" s="101"/>
      <c r="E5" s="101"/>
      <c r="F5" s="101"/>
      <c r="G5" s="101"/>
      <c r="H5" s="101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</row>
    <row r="6" spans="1:42" ht="29.25" customHeight="1">
      <c r="A6" s="101" t="s">
        <v>231</v>
      </c>
      <c r="B6" s="101"/>
      <c r="C6" s="101"/>
      <c r="D6" s="101"/>
      <c r="E6" s="101"/>
      <c r="F6" s="101"/>
      <c r="G6" s="101"/>
      <c r="H6" s="101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</row>
    <row r="7" spans="1:42" ht="57" customHeight="1">
      <c r="A7" s="101" t="s">
        <v>232</v>
      </c>
      <c r="B7" s="101"/>
      <c r="C7" s="101"/>
      <c r="D7" s="101"/>
      <c r="E7" s="101"/>
      <c r="F7" s="101"/>
      <c r="G7" s="101"/>
      <c r="H7" s="101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</row>
    <row r="8" spans="1:42" ht="42" customHeight="1">
      <c r="A8" s="101" t="s">
        <v>233</v>
      </c>
      <c r="B8" s="101"/>
      <c r="C8" s="101"/>
      <c r="D8" s="101"/>
      <c r="E8" s="101"/>
      <c r="F8" s="101"/>
      <c r="G8" s="101"/>
      <c r="H8" s="10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ht="30" customHeight="1">
      <c r="A9" s="105" t="s">
        <v>234</v>
      </c>
      <c r="B9" s="105"/>
      <c r="C9" s="105"/>
      <c r="D9" s="105"/>
      <c r="E9" s="105"/>
      <c r="F9" s="105"/>
      <c r="G9" s="105"/>
      <c r="H9" s="105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</row>
    <row r="10" spans="1:42" ht="29.25" customHeight="1">
      <c r="A10" s="105" t="s">
        <v>235</v>
      </c>
      <c r="B10" s="105"/>
      <c r="C10" s="105"/>
      <c r="D10" s="105"/>
      <c r="E10" s="105"/>
      <c r="F10" s="105"/>
      <c r="G10" s="105"/>
      <c r="H10" s="105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</row>
    <row r="11" spans="1:42" ht="27" customHeight="1">
      <c r="A11" s="105" t="s">
        <v>236</v>
      </c>
      <c r="B11" s="105"/>
      <c r="C11" s="105"/>
      <c r="D11" s="105"/>
      <c r="E11" s="105"/>
      <c r="F11" s="105"/>
      <c r="G11" s="105"/>
      <c r="H11" s="105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</row>
    <row r="12" spans="1:42" ht="42" customHeight="1">
      <c r="A12" s="105" t="s">
        <v>237</v>
      </c>
      <c r="B12" s="105"/>
      <c r="C12" s="105"/>
      <c r="D12" s="105"/>
      <c r="E12" s="105"/>
      <c r="F12" s="105"/>
      <c r="G12" s="105"/>
      <c r="H12" s="105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</row>
    <row r="13" spans="1:42" ht="28.5" customHeight="1">
      <c r="A13" s="105" t="s">
        <v>238</v>
      </c>
      <c r="B13" s="105"/>
      <c r="C13" s="105"/>
      <c r="D13" s="105"/>
      <c r="E13" s="105"/>
      <c r="F13" s="105"/>
      <c r="G13" s="105"/>
      <c r="H13" s="105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</row>
    <row r="14" spans="1:42" ht="14.25">
      <c r="A14" s="105" t="s">
        <v>239</v>
      </c>
      <c r="B14" s="105"/>
      <c r="C14" s="105"/>
      <c r="D14" s="105"/>
      <c r="E14" s="105"/>
      <c r="F14" s="105"/>
      <c r="G14" s="105"/>
      <c r="H14" s="105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</row>
    <row r="15" spans="1:42" ht="15">
      <c r="A15" s="63"/>
      <c r="B15" s="64"/>
      <c r="C15" s="64"/>
      <c r="D15" s="64"/>
      <c r="E15" s="64"/>
      <c r="F15" s="64"/>
      <c r="G15" s="64"/>
      <c r="H15" s="65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</row>
    <row r="16" spans="1:42" ht="15.75">
      <c r="A16" s="66" t="s">
        <v>240</v>
      </c>
      <c r="B16" s="66"/>
      <c r="C16" s="66"/>
      <c r="D16" s="66"/>
      <c r="E16" s="66"/>
      <c r="F16" s="66"/>
      <c r="G16" s="66"/>
      <c r="H16" s="65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</row>
    <row r="17" spans="1:42" ht="59.25" customHeight="1">
      <c r="A17" s="101" t="s">
        <v>241</v>
      </c>
      <c r="B17" s="101"/>
      <c r="C17" s="101"/>
      <c r="D17" s="101"/>
      <c r="E17" s="101"/>
      <c r="F17" s="101"/>
      <c r="G17" s="101"/>
      <c r="H17" s="10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</row>
    <row r="18" spans="1:42" ht="28.5" customHeight="1">
      <c r="A18" s="101" t="s">
        <v>242</v>
      </c>
      <c r="B18" s="101"/>
      <c r="C18" s="101"/>
      <c r="D18" s="101"/>
      <c r="E18" s="101"/>
      <c r="F18" s="101"/>
      <c r="G18" s="101"/>
      <c r="H18" s="10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</row>
    <row r="19" spans="1:42" ht="13.5" customHeight="1">
      <c r="A19" s="63"/>
      <c r="B19" s="67"/>
      <c r="C19" s="67"/>
      <c r="D19" s="67"/>
      <c r="E19" s="67"/>
      <c r="F19" s="67"/>
      <c r="G19" s="67"/>
      <c r="H19" s="67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</row>
    <row r="20" spans="1:42" ht="15.75">
      <c r="A20" s="104" t="s">
        <v>243</v>
      </c>
      <c r="B20" s="104"/>
      <c r="C20" s="104"/>
      <c r="D20" s="104"/>
      <c r="E20" s="104"/>
      <c r="F20" s="104"/>
      <c r="G20" s="104"/>
      <c r="H20" s="104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</row>
    <row r="21" spans="1:42" ht="27.75" customHeight="1">
      <c r="A21" s="101" t="s">
        <v>244</v>
      </c>
      <c r="B21" s="101"/>
      <c r="C21" s="101"/>
      <c r="D21" s="101"/>
      <c r="E21" s="101"/>
      <c r="F21" s="101"/>
      <c r="G21" s="101"/>
      <c r="H21" s="10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</row>
    <row r="22" spans="1:42" ht="52.5" customHeight="1">
      <c r="A22" s="101" t="s">
        <v>245</v>
      </c>
      <c r="B22" s="101"/>
      <c r="C22" s="101"/>
      <c r="D22" s="101"/>
      <c r="E22" s="101"/>
      <c r="F22" s="101"/>
      <c r="G22" s="101"/>
      <c r="H22" s="10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</row>
    <row r="23" spans="1:42" ht="14.25" customHeight="1">
      <c r="A23" s="101" t="s">
        <v>246</v>
      </c>
      <c r="B23" s="101"/>
      <c r="C23" s="101"/>
      <c r="D23" s="101"/>
      <c r="E23" s="101"/>
      <c r="F23" s="101"/>
      <c r="G23" s="101"/>
      <c r="H23" s="101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</row>
    <row r="24" spans="1:42" ht="27.75" customHeight="1">
      <c r="A24" s="105" t="s">
        <v>247</v>
      </c>
      <c r="B24" s="105"/>
      <c r="C24" s="105"/>
      <c r="D24" s="105"/>
      <c r="E24" s="105"/>
      <c r="F24" s="105"/>
      <c r="G24" s="105"/>
      <c r="H24" s="105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</row>
    <row r="25" spans="1:42" ht="15" customHeight="1">
      <c r="A25" s="105" t="s">
        <v>248</v>
      </c>
      <c r="B25" s="105"/>
      <c r="C25" s="105"/>
      <c r="D25" s="105"/>
      <c r="E25" s="105"/>
      <c r="F25" s="105"/>
      <c r="G25" s="105"/>
      <c r="H25" s="105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</row>
    <row r="26" spans="1:42" ht="27.75" customHeight="1">
      <c r="A26" s="105" t="s">
        <v>249</v>
      </c>
      <c r="B26" s="105"/>
      <c r="C26" s="105"/>
      <c r="D26" s="105"/>
      <c r="E26" s="105"/>
      <c r="F26" s="105"/>
      <c r="G26" s="105"/>
      <c r="H26" s="105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</row>
    <row r="27" spans="1:42" ht="17.25" customHeight="1">
      <c r="A27" s="67"/>
      <c r="B27" s="67"/>
      <c r="C27" s="67"/>
      <c r="D27" s="67"/>
      <c r="E27" s="67"/>
      <c r="F27" s="67"/>
      <c r="G27" s="67"/>
      <c r="H27" s="67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</row>
    <row r="28" spans="1:42" ht="15.75">
      <c r="A28" s="66" t="s">
        <v>250</v>
      </c>
      <c r="B28" s="68"/>
      <c r="C28" s="68"/>
      <c r="D28" s="68"/>
      <c r="E28" s="68"/>
      <c r="F28" s="68"/>
      <c r="G28" s="68"/>
      <c r="H28" s="6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</row>
    <row r="29" spans="1:42" ht="30.75" customHeight="1">
      <c r="A29" s="101" t="s">
        <v>251</v>
      </c>
      <c r="B29" s="101"/>
      <c r="C29" s="101"/>
      <c r="D29" s="101"/>
      <c r="E29" s="101"/>
      <c r="F29" s="101"/>
      <c r="G29" s="101"/>
      <c r="H29" s="101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</row>
    <row r="30" spans="1:42" ht="71.45" customHeight="1">
      <c r="A30" s="101" t="s">
        <v>252</v>
      </c>
      <c r="B30" s="101"/>
      <c r="C30" s="101"/>
      <c r="D30" s="101"/>
      <c r="E30" s="101"/>
      <c r="F30" s="101"/>
      <c r="G30" s="101"/>
      <c r="H30" s="101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</row>
    <row r="31" spans="1:42" ht="44.1" customHeight="1">
      <c r="A31" s="101" t="s">
        <v>253</v>
      </c>
      <c r="B31" s="101"/>
      <c r="C31" s="101"/>
      <c r="D31" s="101"/>
      <c r="E31" s="101"/>
      <c r="F31" s="101"/>
      <c r="G31" s="101"/>
      <c r="H31" s="101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</row>
    <row r="32" spans="1:42" ht="19.5" customHeight="1">
      <c r="A32" s="101" t="s">
        <v>254</v>
      </c>
      <c r="B32" s="101"/>
      <c r="C32" s="101"/>
      <c r="D32" s="101"/>
      <c r="E32" s="101"/>
      <c r="F32" s="101"/>
      <c r="G32" s="101"/>
      <c r="H32" s="10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</row>
    <row r="33" spans="1:42" ht="30" customHeight="1">
      <c r="A33" s="101" t="s">
        <v>255</v>
      </c>
      <c r="B33" s="101"/>
      <c r="C33" s="101"/>
      <c r="D33" s="101"/>
      <c r="E33" s="101"/>
      <c r="F33" s="101"/>
      <c r="G33" s="101"/>
      <c r="H33" s="10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</row>
    <row r="34" spans="1:42" ht="44.1" customHeight="1">
      <c r="A34" s="101" t="s">
        <v>256</v>
      </c>
      <c r="B34" s="101"/>
      <c r="C34" s="101"/>
      <c r="D34" s="101"/>
      <c r="E34" s="101"/>
      <c r="F34" s="101"/>
      <c r="G34" s="101"/>
      <c r="H34" s="101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</row>
    <row r="35" spans="1:42" ht="12.75" customHeight="1">
      <c r="A35" s="106"/>
      <c r="B35" s="106"/>
      <c r="C35" s="106"/>
      <c r="D35" s="106"/>
      <c r="E35" s="106"/>
      <c r="F35" s="106"/>
      <c r="G35" s="106"/>
      <c r="H35" s="106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ht="26.25" customHeight="1">
      <c r="A36" s="105" t="s">
        <v>257</v>
      </c>
      <c r="B36" s="105"/>
      <c r="C36" s="105"/>
      <c r="D36" s="105"/>
      <c r="E36" s="105"/>
      <c r="F36" s="105"/>
      <c r="G36" s="105"/>
      <c r="H36" s="10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</row>
    <row r="37" spans="1:42" ht="14.25">
      <c r="A37" s="105" t="s">
        <v>258</v>
      </c>
      <c r="B37" s="105"/>
      <c r="C37" s="105"/>
      <c r="D37" s="105"/>
      <c r="E37" s="105"/>
      <c r="F37" s="105"/>
      <c r="G37" s="105"/>
      <c r="H37" s="105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</row>
    <row r="38" spans="1:42" ht="14.25">
      <c r="A38" s="105" t="s">
        <v>259</v>
      </c>
      <c r="B38" s="105"/>
      <c r="C38" s="105"/>
      <c r="D38" s="105"/>
      <c r="E38" s="105"/>
      <c r="F38" s="105"/>
      <c r="G38" s="105"/>
      <c r="H38" s="105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</row>
    <row r="39" spans="1:42" ht="14.25">
      <c r="A39" s="105" t="s">
        <v>260</v>
      </c>
      <c r="B39" s="105"/>
      <c r="C39" s="105"/>
      <c r="D39" s="105"/>
      <c r="E39" s="105"/>
      <c r="F39" s="105"/>
      <c r="G39" s="105"/>
      <c r="H39" s="105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</row>
    <row r="40" spans="1:42" ht="14.25">
      <c r="A40" s="101" t="s">
        <v>261</v>
      </c>
      <c r="B40" s="101"/>
      <c r="C40" s="101"/>
      <c r="D40" s="101"/>
      <c r="E40" s="101"/>
      <c r="F40" s="101"/>
      <c r="G40" s="101"/>
      <c r="H40" s="101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1:42" ht="18" customHeight="1">
      <c r="A41" s="101" t="s">
        <v>262</v>
      </c>
      <c r="B41" s="101"/>
      <c r="C41" s="101"/>
      <c r="D41" s="101"/>
      <c r="E41" s="101"/>
      <c r="F41" s="101"/>
      <c r="G41" s="101"/>
      <c r="H41" s="10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</row>
    <row r="42" spans="1:42" ht="19.5" customHeight="1">
      <c r="A42" s="106"/>
      <c r="B42" s="106"/>
      <c r="C42" s="106"/>
      <c r="D42" s="106"/>
      <c r="E42" s="106"/>
      <c r="F42" s="106"/>
      <c r="G42" s="106"/>
      <c r="H42" s="106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</row>
    <row r="43" spans="1:42" ht="23.25" customHeight="1">
      <c r="A43" s="107" t="s">
        <v>263</v>
      </c>
      <c r="B43" s="107"/>
      <c r="C43" s="107"/>
      <c r="D43" s="107"/>
      <c r="E43" s="107"/>
      <c r="F43" s="107"/>
      <c r="G43" s="107"/>
      <c r="H43" s="107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ht="28.5" customHeight="1">
      <c r="A44" s="105" t="s">
        <v>264</v>
      </c>
      <c r="B44" s="105"/>
      <c r="C44" s="105"/>
      <c r="D44" s="105"/>
      <c r="E44" s="105"/>
      <c r="F44" s="105"/>
      <c r="G44" s="105"/>
      <c r="H44" s="105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1:42" ht="28.5" customHeight="1">
      <c r="A45" s="105" t="s">
        <v>265</v>
      </c>
      <c r="B45" s="105"/>
      <c r="C45" s="105"/>
      <c r="D45" s="105"/>
      <c r="E45" s="105"/>
      <c r="F45" s="105"/>
      <c r="G45" s="105"/>
      <c r="H45" s="105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</row>
    <row r="46" spans="1:42" ht="28.5" customHeight="1">
      <c r="A46" s="105" t="s">
        <v>266</v>
      </c>
      <c r="B46" s="105"/>
      <c r="C46" s="105"/>
      <c r="D46" s="105"/>
      <c r="E46" s="105"/>
      <c r="F46" s="105"/>
      <c r="G46" s="105"/>
      <c r="H46" s="105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</row>
    <row r="47" spans="1:42" ht="27" customHeight="1">
      <c r="A47" s="105" t="s">
        <v>267</v>
      </c>
      <c r="B47" s="105"/>
      <c r="C47" s="105"/>
      <c r="D47" s="105"/>
      <c r="E47" s="105"/>
      <c r="F47" s="105"/>
      <c r="G47" s="105"/>
      <c r="H47" s="105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</row>
    <row r="48" spans="1:42" ht="17.25" customHeight="1">
      <c r="A48" s="105" t="s">
        <v>268</v>
      </c>
      <c r="B48" s="105"/>
      <c r="C48" s="105"/>
      <c r="D48" s="105"/>
      <c r="E48" s="105"/>
      <c r="F48" s="105"/>
      <c r="G48" s="105"/>
      <c r="H48" s="105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1:42" ht="18.75" customHeight="1">
      <c r="A49" s="105" t="s">
        <v>269</v>
      </c>
      <c r="B49" s="105"/>
      <c r="C49" s="105"/>
      <c r="D49" s="105"/>
      <c r="E49" s="105"/>
      <c r="F49" s="105"/>
      <c r="G49" s="105"/>
      <c r="H49" s="105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</row>
    <row r="50" spans="1:42" ht="19.5" customHeight="1">
      <c r="A50" s="105" t="s">
        <v>270</v>
      </c>
      <c r="B50" s="105"/>
      <c r="C50" s="105"/>
      <c r="D50" s="105"/>
      <c r="E50" s="105"/>
      <c r="F50" s="105"/>
      <c r="G50" s="105"/>
      <c r="H50" s="105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</row>
    <row r="51" spans="1:42" ht="31.5" customHeight="1">
      <c r="A51" s="105" t="s">
        <v>271</v>
      </c>
      <c r="B51" s="105"/>
      <c r="C51" s="105"/>
      <c r="D51" s="105"/>
      <c r="E51" s="105"/>
      <c r="F51" s="105"/>
      <c r="G51" s="105"/>
      <c r="H51" s="105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1:42" ht="17.25" customHeight="1">
      <c r="A52" s="105" t="s">
        <v>272</v>
      </c>
      <c r="B52" s="105"/>
      <c r="C52" s="105"/>
      <c r="D52" s="105"/>
      <c r="E52" s="105"/>
      <c r="F52" s="105"/>
      <c r="G52" s="105"/>
      <c r="H52" s="105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1:42" ht="19.5" customHeight="1">
      <c r="A53" s="108"/>
      <c r="B53" s="108"/>
      <c r="C53" s="108"/>
      <c r="D53" s="108"/>
      <c r="E53" s="108"/>
      <c r="F53" s="108"/>
      <c r="G53" s="108"/>
      <c r="H53" s="108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</row>
    <row r="54" spans="1:42" ht="18" customHeight="1">
      <c r="A54" s="105" t="s">
        <v>273</v>
      </c>
      <c r="B54" s="105"/>
      <c r="C54" s="105"/>
      <c r="D54" s="105"/>
      <c r="E54" s="105"/>
      <c r="F54" s="105"/>
      <c r="G54" s="105"/>
      <c r="H54" s="105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1:42" ht="18.75" customHeight="1">
      <c r="A55" s="105" t="s">
        <v>274</v>
      </c>
      <c r="B55" s="105"/>
      <c r="C55" s="105"/>
      <c r="D55" s="105"/>
      <c r="E55" s="105"/>
      <c r="F55" s="105"/>
      <c r="G55" s="105"/>
      <c r="H55" s="105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1:42" ht="29.25" customHeight="1">
      <c r="A56" s="105" t="s">
        <v>275</v>
      </c>
      <c r="B56" s="105"/>
      <c r="C56" s="105"/>
      <c r="D56" s="105"/>
      <c r="E56" s="105"/>
      <c r="F56" s="105"/>
      <c r="G56" s="105"/>
      <c r="H56" s="105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1:42" ht="17.25" customHeight="1">
      <c r="A57" s="105" t="s">
        <v>276</v>
      </c>
      <c r="B57" s="105"/>
      <c r="C57" s="105"/>
      <c r="D57" s="105"/>
      <c r="E57" s="105"/>
      <c r="F57" s="105"/>
      <c r="G57" s="105"/>
      <c r="H57" s="105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1:42" ht="21.6" customHeight="1">
      <c r="A58" s="105" t="s">
        <v>277</v>
      </c>
      <c r="B58" s="105"/>
      <c r="C58" s="105"/>
      <c r="D58" s="105"/>
      <c r="E58" s="105"/>
      <c r="F58" s="105"/>
      <c r="G58" s="105"/>
      <c r="H58" s="105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1:42" ht="27.75" customHeight="1">
      <c r="A59" s="105" t="s">
        <v>278</v>
      </c>
      <c r="B59" s="105"/>
      <c r="C59" s="105"/>
      <c r="D59" s="105"/>
      <c r="E59" s="105"/>
      <c r="F59" s="105"/>
      <c r="G59" s="105"/>
      <c r="H59" s="105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1:42" ht="29.45" customHeight="1">
      <c r="A60" s="105" t="s">
        <v>279</v>
      </c>
      <c r="B60" s="105"/>
      <c r="C60" s="105"/>
      <c r="D60" s="105"/>
      <c r="E60" s="105"/>
      <c r="F60" s="105"/>
      <c r="G60" s="105"/>
      <c r="H60" s="105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</row>
    <row r="61" spans="1:42" ht="18" customHeight="1">
      <c r="A61" s="105" t="s">
        <v>280</v>
      </c>
      <c r="B61" s="105"/>
      <c r="C61" s="105"/>
      <c r="D61" s="105"/>
      <c r="E61" s="105"/>
      <c r="F61" s="105"/>
      <c r="G61" s="105"/>
      <c r="H61" s="105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1:42" ht="18" customHeight="1">
      <c r="A62" s="105" t="s">
        <v>281</v>
      </c>
      <c r="B62" s="105"/>
      <c r="C62" s="105"/>
      <c r="D62" s="105"/>
      <c r="E62" s="105"/>
      <c r="F62" s="105"/>
      <c r="G62" s="105"/>
      <c r="H62" s="105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1:42" ht="17.25" customHeight="1">
      <c r="A63" s="105" t="s">
        <v>282</v>
      </c>
      <c r="B63" s="105"/>
      <c r="C63" s="105"/>
      <c r="D63" s="105"/>
      <c r="E63" s="105"/>
      <c r="F63" s="105"/>
      <c r="G63" s="105"/>
      <c r="H63" s="105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</row>
    <row r="64" spans="1:42" ht="18.75" customHeight="1">
      <c r="A64" s="105" t="s">
        <v>283</v>
      </c>
      <c r="B64" s="105"/>
      <c r="C64" s="105"/>
      <c r="D64" s="105"/>
      <c r="E64" s="105"/>
      <c r="F64" s="105"/>
      <c r="G64" s="105"/>
      <c r="H64" s="105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</row>
    <row r="65" spans="1:42" ht="18" customHeight="1">
      <c r="A65" s="105" t="s">
        <v>284</v>
      </c>
      <c r="B65" s="105"/>
      <c r="C65" s="105"/>
      <c r="D65" s="105"/>
      <c r="E65" s="105"/>
      <c r="F65" s="105"/>
      <c r="G65" s="105"/>
      <c r="H65" s="105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1:42" ht="14.25">
      <c r="A66" s="108"/>
      <c r="B66" s="108"/>
      <c r="C66" s="108"/>
      <c r="D66" s="108"/>
      <c r="E66" s="108"/>
      <c r="F66" s="108"/>
      <c r="G66" s="108"/>
      <c r="H66" s="108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1:42" ht="17.25" customHeight="1">
      <c r="A67" s="105" t="s">
        <v>285</v>
      </c>
      <c r="B67" s="105"/>
      <c r="C67" s="105"/>
      <c r="D67" s="105"/>
      <c r="E67" s="105"/>
      <c r="F67" s="105"/>
      <c r="G67" s="105"/>
      <c r="H67" s="105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</row>
    <row r="68" spans="1:42" ht="20.25" customHeight="1">
      <c r="A68" s="105" t="s">
        <v>286</v>
      </c>
      <c r="B68" s="105"/>
      <c r="C68" s="105"/>
      <c r="D68" s="105"/>
      <c r="E68" s="105"/>
      <c r="F68" s="105"/>
      <c r="G68" s="105"/>
      <c r="H68" s="105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</row>
    <row r="69" spans="1:42" ht="13.5" customHeight="1">
      <c r="A69" s="105" t="s">
        <v>287</v>
      </c>
      <c r="B69" s="105"/>
      <c r="C69" s="105"/>
      <c r="D69" s="105"/>
      <c r="E69" s="105"/>
      <c r="F69" s="105"/>
      <c r="G69" s="105"/>
      <c r="H69" s="105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</row>
    <row r="70" spans="1:42" ht="18" customHeight="1">
      <c r="A70" s="108"/>
      <c r="B70" s="108"/>
      <c r="C70" s="108"/>
      <c r="D70" s="108"/>
      <c r="E70" s="108"/>
      <c r="F70" s="108"/>
      <c r="G70" s="108"/>
      <c r="H70" s="108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1:42" ht="15.75" customHeight="1">
      <c r="A71" s="105" t="s">
        <v>288</v>
      </c>
      <c r="B71" s="105"/>
      <c r="C71" s="105"/>
      <c r="D71" s="105"/>
      <c r="E71" s="105"/>
      <c r="F71" s="105"/>
      <c r="G71" s="105"/>
      <c r="H71" s="105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</row>
    <row r="72" spans="1:42" ht="15" customHeight="1">
      <c r="A72" s="105" t="s">
        <v>289</v>
      </c>
      <c r="B72" s="105"/>
      <c r="C72" s="105"/>
      <c r="D72" s="105"/>
      <c r="E72" s="105"/>
      <c r="F72" s="105"/>
      <c r="G72" s="105"/>
      <c r="H72" s="105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</row>
    <row r="73" spans="1:42" ht="13.5" customHeight="1">
      <c r="A73" s="105" t="s">
        <v>290</v>
      </c>
      <c r="B73" s="105"/>
      <c r="C73" s="105"/>
      <c r="D73" s="105"/>
      <c r="E73" s="105"/>
      <c r="F73" s="105"/>
      <c r="G73" s="105"/>
      <c r="H73" s="105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</row>
    <row r="74" spans="1:42" ht="14.25" customHeight="1">
      <c r="A74" s="105" t="s">
        <v>291</v>
      </c>
      <c r="B74" s="105"/>
      <c r="C74" s="105"/>
      <c r="D74" s="105"/>
      <c r="E74" s="105"/>
      <c r="F74" s="105"/>
      <c r="G74" s="105"/>
      <c r="H74" s="105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</row>
    <row r="75" spans="1:42" ht="15" customHeight="1">
      <c r="A75" s="105" t="s">
        <v>292</v>
      </c>
      <c r="B75" s="105"/>
      <c r="C75" s="105"/>
      <c r="D75" s="105"/>
      <c r="E75" s="105"/>
      <c r="F75" s="105"/>
      <c r="G75" s="105"/>
      <c r="H75" s="105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</row>
    <row r="76" spans="1:42" ht="16.5" customHeight="1">
      <c r="A76" s="105" t="s">
        <v>293</v>
      </c>
      <c r="B76" s="105"/>
      <c r="C76" s="105"/>
      <c r="D76" s="105"/>
      <c r="E76" s="105"/>
      <c r="F76" s="105"/>
      <c r="G76" s="105"/>
      <c r="H76" s="105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</row>
    <row r="77" spans="1:42" ht="16.5" customHeight="1">
      <c r="A77" s="105" t="s">
        <v>294</v>
      </c>
      <c r="B77" s="105"/>
      <c r="C77" s="105"/>
      <c r="D77" s="105"/>
      <c r="E77" s="105"/>
      <c r="F77" s="105"/>
      <c r="G77" s="105"/>
      <c r="H77" s="105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</row>
    <row r="78" spans="1:42" ht="15" customHeight="1">
      <c r="A78" s="105" t="s">
        <v>295</v>
      </c>
      <c r="B78" s="105"/>
      <c r="C78" s="105"/>
      <c r="D78" s="105"/>
      <c r="E78" s="105"/>
      <c r="F78" s="105"/>
      <c r="G78" s="105"/>
      <c r="H78" s="105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</row>
    <row r="79" spans="1:42" ht="18" customHeight="1">
      <c r="A79" s="105" t="s">
        <v>296</v>
      </c>
      <c r="B79" s="105"/>
      <c r="C79" s="105"/>
      <c r="D79" s="105"/>
      <c r="E79" s="105"/>
      <c r="F79" s="105"/>
      <c r="G79" s="105"/>
      <c r="H79" s="105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</row>
    <row r="80" spans="1:42" ht="18" customHeight="1">
      <c r="A80" s="108"/>
      <c r="B80" s="108"/>
      <c r="C80" s="108"/>
      <c r="D80" s="108"/>
      <c r="E80" s="108"/>
      <c r="F80" s="108"/>
      <c r="G80" s="108"/>
      <c r="H80" s="108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</row>
    <row r="81" spans="1:42" ht="16.5" customHeight="1">
      <c r="A81" s="105" t="s">
        <v>297</v>
      </c>
      <c r="B81" s="105"/>
      <c r="C81" s="105"/>
      <c r="D81" s="105"/>
      <c r="E81" s="105"/>
      <c r="F81" s="105"/>
      <c r="G81" s="105"/>
      <c r="H81" s="105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</row>
    <row r="82" spans="1:42" ht="13.5" customHeight="1">
      <c r="A82" s="105" t="s">
        <v>289</v>
      </c>
      <c r="B82" s="105"/>
      <c r="C82" s="105"/>
      <c r="D82" s="105"/>
      <c r="E82" s="105"/>
      <c r="F82" s="105"/>
      <c r="G82" s="105"/>
      <c r="H82" s="105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</row>
    <row r="83" spans="1:42" ht="15.75" customHeight="1">
      <c r="A83" s="105" t="s">
        <v>298</v>
      </c>
      <c r="B83" s="105"/>
      <c r="C83" s="105"/>
      <c r="D83" s="105"/>
      <c r="E83" s="105"/>
      <c r="F83" s="105"/>
      <c r="G83" s="105"/>
      <c r="H83" s="105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</row>
    <row r="84" spans="1:42" ht="15" customHeight="1">
      <c r="A84" s="105" t="s">
        <v>299</v>
      </c>
      <c r="B84" s="105"/>
      <c r="C84" s="105"/>
      <c r="D84" s="105"/>
      <c r="E84" s="105"/>
      <c r="F84" s="105"/>
      <c r="G84" s="105"/>
      <c r="H84" s="105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</row>
    <row r="85" spans="1:42" ht="13.5" customHeight="1">
      <c r="A85" s="106"/>
      <c r="B85" s="106"/>
      <c r="C85" s="106"/>
      <c r="D85" s="106"/>
      <c r="E85" s="106"/>
      <c r="F85" s="106"/>
      <c r="G85" s="106"/>
      <c r="H85" s="106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</row>
    <row r="86" spans="1:42" ht="21.75" customHeight="1">
      <c r="A86" s="109" t="s">
        <v>300</v>
      </c>
      <c r="B86" s="109"/>
      <c r="C86" s="109"/>
      <c r="D86" s="109"/>
      <c r="E86" s="109"/>
      <c r="F86" s="109"/>
      <c r="G86" s="109"/>
      <c r="H86" s="109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</row>
    <row r="87" spans="1:42" ht="69.75" customHeight="1">
      <c r="A87" s="105" t="s">
        <v>301</v>
      </c>
      <c r="B87" s="105"/>
      <c r="C87" s="105"/>
      <c r="D87" s="105"/>
      <c r="E87" s="105"/>
      <c r="F87" s="105"/>
      <c r="G87" s="105"/>
      <c r="H87" s="105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</row>
    <row r="88" spans="1:42" ht="58.5" customHeight="1">
      <c r="A88" s="105" t="s">
        <v>302</v>
      </c>
      <c r="B88" s="105"/>
      <c r="C88" s="105"/>
      <c r="D88" s="105"/>
      <c r="E88" s="105"/>
      <c r="F88" s="105"/>
      <c r="G88" s="105"/>
      <c r="H88" s="105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</row>
    <row r="89" spans="1:42" ht="15" customHeight="1">
      <c r="A89" s="105" t="s">
        <v>303</v>
      </c>
      <c r="B89" s="105"/>
      <c r="C89" s="105"/>
      <c r="D89" s="105"/>
      <c r="E89" s="105"/>
      <c r="F89" s="105"/>
      <c r="G89" s="105"/>
      <c r="H89" s="105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</row>
    <row r="90" spans="1:42" ht="18" customHeight="1">
      <c r="A90" s="105" t="s">
        <v>304</v>
      </c>
      <c r="B90" s="105"/>
      <c r="C90" s="105"/>
      <c r="D90" s="105"/>
      <c r="E90" s="105"/>
      <c r="F90" s="105"/>
      <c r="G90" s="105"/>
      <c r="H90" s="105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</row>
    <row r="91" spans="1:42" ht="33" customHeight="1">
      <c r="A91" s="69" t="s">
        <v>305</v>
      </c>
      <c r="B91" s="66"/>
      <c r="C91" s="66"/>
      <c r="D91" s="66"/>
      <c r="E91" s="66"/>
      <c r="F91" s="66"/>
      <c r="G91" s="66"/>
      <c r="H91" s="65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</row>
    <row r="92" spans="1:42" ht="19.149999999999999" customHeight="1">
      <c r="A92" s="104" t="s">
        <v>306</v>
      </c>
      <c r="B92" s="104"/>
      <c r="C92" s="104"/>
      <c r="D92" s="104"/>
      <c r="E92" s="104"/>
      <c r="F92" s="104"/>
      <c r="G92" s="104"/>
      <c r="H92" s="104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</row>
    <row r="93" spans="1:42" ht="18" customHeight="1">
      <c r="A93" s="101" t="s">
        <v>307</v>
      </c>
      <c r="B93" s="101"/>
      <c r="C93" s="101"/>
      <c r="D93" s="101"/>
      <c r="E93" s="101"/>
      <c r="F93" s="101"/>
      <c r="G93" s="101"/>
      <c r="H93" s="101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</row>
    <row r="94" spans="1:42" ht="18.75" customHeight="1">
      <c r="A94" s="101" t="s">
        <v>308</v>
      </c>
      <c r="B94" s="101"/>
      <c r="C94" s="101"/>
      <c r="D94" s="101"/>
      <c r="E94" s="101"/>
      <c r="F94" s="101"/>
      <c r="G94" s="101"/>
      <c r="H94" s="101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</row>
    <row r="95" spans="1:42" ht="44.1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</row>
    <row r="96" spans="1:42" ht="44.1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</row>
    <row r="97" spans="1:42" ht="44.1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</row>
    <row r="98" spans="1:42" ht="44.1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</row>
    <row r="99" spans="1:42" ht="44.1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</row>
    <row r="100" spans="1:42" ht="44.1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</row>
    <row r="101" spans="1:42" ht="44.1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</row>
    <row r="102" spans="1:42" ht="44.1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</row>
    <row r="103" spans="1:42" ht="44.1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</row>
    <row r="104" spans="1:42" ht="44.1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</row>
    <row r="105" spans="1:42" ht="44.1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</row>
    <row r="106" spans="1:42" ht="44.1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</row>
    <row r="107" spans="1:42" ht="44.1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</row>
    <row r="108" spans="1:42" ht="44.1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</row>
    <row r="109" spans="1:42" ht="44.1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</row>
    <row r="110" spans="1:42" ht="44.1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</row>
    <row r="111" spans="1:42" ht="44.1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</row>
    <row r="112" spans="1:42" ht="44.1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</row>
    <row r="113" spans="1:42" ht="44.1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</row>
    <row r="114" spans="1:42" ht="44.1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</row>
    <row r="115" spans="1:42" ht="44.1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</row>
    <row r="116" spans="1:42" ht="44.1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</row>
    <row r="117" spans="1:42" ht="44.1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</row>
    <row r="118" spans="1:42" ht="44.1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</row>
    <row r="119" spans="1:42" ht="44.1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</row>
    <row r="120" spans="1:42" ht="44.1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</row>
    <row r="121" spans="1:42" ht="44.1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</row>
    <row r="122" spans="1:42" ht="44.1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</row>
    <row r="123" spans="1:42" ht="44.1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</row>
    <row r="124" spans="1:42" ht="44.1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</row>
    <row r="125" spans="1:42" ht="44.1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</row>
    <row r="126" spans="1:42" ht="44.1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</row>
    <row r="127" spans="1:42" ht="44.1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</row>
    <row r="128" spans="1:42" ht="44.1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</row>
    <row r="129" spans="1:42" ht="44.1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</row>
    <row r="130" spans="1:42" ht="44.1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</row>
    <row r="131" spans="1:42" ht="44.1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</row>
    <row r="132" spans="1:42" ht="44.1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</row>
    <row r="133" spans="1:42" ht="44.1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</row>
    <row r="134" spans="1:42" ht="44.1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</row>
    <row r="135" spans="1:42" ht="44.1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</row>
    <row r="136" spans="1:42" ht="44.1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</row>
    <row r="137" spans="1:42" ht="44.1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</row>
    <row r="138" spans="1:42" ht="44.1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</row>
    <row r="139" spans="1:42" ht="44.1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</row>
    <row r="140" spans="1:42" ht="44.1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</row>
    <row r="141" spans="1:42" ht="44.1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</row>
    <row r="142" spans="1:42" ht="44.1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</row>
    <row r="143" spans="1:42" ht="44.1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</row>
    <row r="144" spans="1:42" ht="44.1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</row>
    <row r="145" spans="1:42" ht="44.1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</row>
    <row r="146" spans="1:42" ht="44.1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</row>
    <row r="147" spans="1:42" ht="44.1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</row>
    <row r="148" spans="1:42" ht="44.1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</row>
    <row r="149" spans="1:42" ht="44.1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</row>
    <row r="150" spans="1:42" ht="44.1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</row>
    <row r="151" spans="1:42" ht="44.1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</row>
    <row r="152" spans="1:42" ht="44.1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</row>
    <row r="153" spans="1:42" ht="44.1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</row>
    <row r="154" spans="1:42" ht="44.1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</row>
    <row r="155" spans="1:42" ht="44.1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</row>
    <row r="156" spans="1:42" ht="44.1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</row>
    <row r="157" spans="1:42" ht="44.1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</row>
    <row r="158" spans="1:42" ht="44.1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</row>
    <row r="159" spans="1:42" ht="44.1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</row>
    <row r="160" spans="1:42" ht="44.1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</row>
    <row r="161" spans="1:42" ht="44.1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</row>
    <row r="162" spans="1:42" ht="44.1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</row>
    <row r="163" spans="1:42" ht="44.1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</row>
    <row r="164" spans="1:42" ht="44.1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</row>
    <row r="165" spans="1:42" ht="44.1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</row>
    <row r="166" spans="1:42" ht="44.1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</row>
    <row r="167" spans="1:42" ht="44.1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</row>
    <row r="168" spans="1:42" ht="44.1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</row>
    <row r="169" spans="1:42" ht="44.1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</row>
    <row r="170" spans="1:42" ht="44.1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</row>
    <row r="171" spans="1:42" ht="44.1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</row>
    <row r="172" spans="1:42" ht="44.1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</row>
    <row r="173" spans="1:42" ht="44.1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</row>
    <row r="174" spans="1:42" ht="44.1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</row>
    <row r="175" spans="1:42" ht="44.1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</row>
    <row r="176" spans="1:42" ht="44.1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</row>
    <row r="177" spans="1:42" ht="44.1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</row>
    <row r="178" spans="1:42" ht="44.1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</row>
    <row r="179" spans="1:42" ht="44.1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</row>
    <row r="180" spans="1:42" ht="44.1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</row>
    <row r="181" spans="1:42" ht="44.1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</row>
    <row r="182" spans="1:42" ht="44.1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</row>
    <row r="183" spans="1:42" ht="44.1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</row>
    <row r="184" spans="1:42" ht="44.1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</row>
    <row r="185" spans="1:42" ht="44.1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</row>
    <row r="186" spans="1:42" ht="44.1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</row>
    <row r="187" spans="1:42" ht="44.1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</row>
    <row r="188" spans="1:42" ht="44.1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</row>
    <row r="189" spans="1:42" ht="44.1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</row>
    <row r="190" spans="1:42" ht="44.1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</row>
    <row r="191" spans="1:42" ht="44.1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</row>
    <row r="192" spans="1:42" ht="44.1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</row>
    <row r="193" spans="1:42" ht="44.1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</row>
    <row r="194" spans="1:42" ht="44.1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</row>
    <row r="195" spans="1:42" ht="44.1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</row>
    <row r="196" spans="1:42" ht="44.1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</row>
    <row r="197" spans="1:42" ht="44.1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</row>
    <row r="198" spans="1:42" ht="44.1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</row>
    <row r="199" spans="1:42" ht="44.1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</row>
    <row r="200" spans="1:42" ht="44.1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</row>
    <row r="201" spans="1:42" ht="44.1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</row>
    <row r="202" spans="1:42" ht="44.1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</row>
    <row r="203" spans="1:42" ht="44.1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</row>
    <row r="204" spans="1:42" ht="44.1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</row>
    <row r="205" spans="1:42" ht="44.1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</row>
    <row r="206" spans="1:42" ht="44.1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</row>
    <row r="207" spans="1:42" ht="44.1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</row>
    <row r="208" spans="1:42" ht="44.1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</row>
    <row r="209" spans="1:42" ht="44.1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</row>
    <row r="210" spans="1:42" ht="44.1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</row>
    <row r="211" spans="1:42" ht="44.1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</row>
    <row r="212" spans="1:42" ht="44.1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</row>
    <row r="213" spans="1:42" ht="44.1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</row>
    <row r="214" spans="1:42" ht="44.1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</row>
    <row r="215" spans="1:42" ht="44.1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</row>
    <row r="216" spans="1:42" ht="44.1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</row>
    <row r="217" spans="1:42" ht="44.1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</row>
    <row r="218" spans="1:42" ht="44.1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</row>
    <row r="219" spans="1:42" ht="44.1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</row>
    <row r="220" spans="1:42" ht="44.1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</row>
    <row r="221" spans="1:42" ht="44.1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</row>
    <row r="222" spans="1:42" ht="44.1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</row>
    <row r="223" spans="1:42" ht="44.1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</row>
    <row r="224" spans="1:42" ht="44.1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</row>
    <row r="225" spans="1:42" ht="44.1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</row>
    <row r="226" spans="1:42" ht="44.1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</row>
    <row r="227" spans="1:42" ht="44.1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</row>
    <row r="228" spans="1:42" ht="44.1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</row>
    <row r="229" spans="1:42" ht="44.1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</row>
    <row r="230" spans="1:42" ht="44.1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</row>
    <row r="231" spans="1:42" ht="44.1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</row>
    <row r="232" spans="1:42" ht="44.1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</row>
    <row r="233" spans="1:42" ht="44.1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</row>
    <row r="234" spans="1:42" ht="44.1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</row>
    <row r="235" spans="1:42" ht="44.1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</row>
    <row r="236" spans="1:42" ht="44.1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</row>
    <row r="237" spans="1:42" ht="44.1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</row>
    <row r="238" spans="1:42" ht="44.1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</row>
    <row r="239" spans="1:42" ht="44.1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</row>
    <row r="240" spans="1:42" ht="44.1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</row>
    <row r="241" spans="1:42" ht="44.1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</row>
    <row r="242" spans="1:42" ht="44.1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</row>
    <row r="243" spans="1:42" ht="44.1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</row>
    <row r="244" spans="1:42" ht="44.1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</row>
    <row r="245" spans="1:42" ht="44.1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</row>
    <row r="246" spans="1:42" ht="44.1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</row>
    <row r="247" spans="1:42" ht="44.1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</row>
    <row r="248" spans="1:42" ht="44.1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</row>
    <row r="249" spans="1:42" ht="44.1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</row>
    <row r="250" spans="1:42" ht="44.1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</row>
    <row r="251" spans="1:42" ht="44.1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</row>
    <row r="252" spans="1:42" ht="44.1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</row>
    <row r="253" spans="1:42" ht="44.1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</row>
    <row r="254" spans="1:42" ht="44.1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</row>
    <row r="255" spans="1:42" ht="44.1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</row>
    <row r="256" spans="1:42" ht="44.1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</row>
    <row r="257" spans="1:42" ht="44.1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</row>
    <row r="258" spans="1:42" ht="44.1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</row>
    <row r="259" spans="1:42" ht="44.1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</row>
    <row r="260" spans="1:42" ht="44.1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</row>
    <row r="261" spans="1:42" ht="44.1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</row>
    <row r="262" spans="1:42" ht="44.1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</row>
    <row r="263" spans="1:42" ht="44.1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</row>
    <row r="264" spans="1:42" ht="44.1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</row>
    <row r="265" spans="1:42" ht="44.1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</row>
    <row r="266" spans="1:42" ht="44.1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</row>
    <row r="267" spans="1:42" ht="44.1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</row>
    <row r="268" spans="1:42" ht="44.1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</row>
    <row r="269" spans="1:42" ht="44.1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</row>
  </sheetData>
  <mergeCells count="87">
    <mergeCell ref="A92:H92"/>
    <mergeCell ref="A93:H93"/>
    <mergeCell ref="A94:H94"/>
    <mergeCell ref="A85:H85"/>
    <mergeCell ref="A86:H86"/>
    <mergeCell ref="A87:H87"/>
    <mergeCell ref="A88:H88"/>
    <mergeCell ref="A89:H89"/>
    <mergeCell ref="A90:H90"/>
    <mergeCell ref="A84:H84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  <mergeCell ref="A72:H72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60:H60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36:H36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35:H35"/>
    <mergeCell ref="A22:H22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21:H21"/>
    <mergeCell ref="A7:H7"/>
    <mergeCell ref="B1:E1"/>
    <mergeCell ref="A2:H2"/>
    <mergeCell ref="A4:G4"/>
    <mergeCell ref="A5:H5"/>
    <mergeCell ref="A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Oferta</vt:lpstr>
      <vt:lpstr>Preambuła</vt:lpstr>
      <vt:lpstr>Oferta!Obszar_wydruku</vt:lpstr>
      <vt:lpstr>'Strona tytułowa'!Obszar_wydruku</vt:lpstr>
      <vt:lpstr>Oferta!Tytuły_wydruku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2022-04-29T12:48:48Z</cp:lastPrinted>
  <dcterms:created xsi:type="dcterms:W3CDTF">2013-05-29T11:09:02Z</dcterms:created>
  <dcterms:modified xsi:type="dcterms:W3CDTF">2022-06-15T11:19:29Z</dcterms:modified>
  <cp:category/>
  <cp:contentStatus/>
</cp:coreProperties>
</file>