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Golęczewo - ul. Kwiatowa\Przetarg\Do ZP\"/>
    </mc:Choice>
  </mc:AlternateContent>
  <xr:revisionPtr revIDLastSave="0" documentId="13_ncr:1_{C7322896-74FC-4AFB-B58E-837A0BC45DD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Strona tytułowa" sheetId="10" r:id="rId1"/>
    <sheet name="Kwiatowa" sheetId="7" r:id="rId2"/>
    <sheet name="Preambuła" sheetId="6" r:id="rId3"/>
  </sheets>
  <definedNames>
    <definedName name="_xlnm.Print_Area" localSheetId="1">Kwiatowa!$A$1:$G$56</definedName>
    <definedName name="_xlnm.Print_Area" localSheetId="0">'Strona tytułowa'!$A$1:$G$29</definedName>
    <definedName name="_xlnm.Print_Titles" localSheetId="1">Kwiatowa!$1:$2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7" l="1"/>
  <c r="G22" i="7" s="1"/>
  <c r="F20" i="7"/>
  <c r="G20" i="7" s="1"/>
  <c r="F48" i="7"/>
  <c r="G48" i="7" s="1"/>
  <c r="F47" i="7"/>
  <c r="G47" i="7" s="1"/>
  <c r="G49" i="7" l="1"/>
  <c r="G27" i="10" s="1"/>
  <c r="F49" i="7"/>
  <c r="F27" i="10" s="1"/>
  <c r="D18" i="7" l="1"/>
  <c r="D17" i="7"/>
  <c r="F19" i="7" l="1"/>
  <c r="G19" i="7" s="1"/>
  <c r="F21" i="7"/>
  <c r="G21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/>
  <c r="F43" i="7"/>
  <c r="G43" i="7" s="1"/>
  <c r="D8" i="7"/>
  <c r="F9" i="7" l="1"/>
  <c r="G9" i="7" s="1"/>
  <c r="F10" i="7"/>
  <c r="G10" i="7" s="1"/>
  <c r="F11" i="7"/>
  <c r="G11" i="7" s="1"/>
  <c r="F12" i="7"/>
  <c r="G12" i="7" s="1"/>
  <c r="F13" i="7"/>
  <c r="G13" i="7" s="1"/>
  <c r="F14" i="7"/>
  <c r="G14" i="7" s="1"/>
  <c r="F44" i="7" l="1"/>
  <c r="G44" i="7" s="1"/>
  <c r="F17" i="7"/>
  <c r="G17" i="7" s="1"/>
  <c r="F54" i="7"/>
  <c r="G54" i="7" s="1"/>
  <c r="F53" i="7"/>
  <c r="G53" i="7" s="1"/>
  <c r="F52" i="7"/>
  <c r="G52" i="7" s="1"/>
  <c r="F51" i="7"/>
  <c r="G51" i="7" s="1"/>
  <c r="F8" i="7"/>
  <c r="F5" i="7"/>
  <c r="G5" i="7" s="1"/>
  <c r="F4" i="7"/>
  <c r="G4" i="7" s="1"/>
  <c r="G55" i="7" l="1"/>
  <c r="G28" i="10" s="1"/>
  <c r="F55" i="7"/>
  <c r="F28" i="10" s="1"/>
  <c r="F18" i="7"/>
  <c r="G18" i="7" s="1"/>
  <c r="G45" i="7" s="1"/>
  <c r="G26" i="10" s="1"/>
  <c r="F15" i="7"/>
  <c r="F25" i="10" s="1"/>
  <c r="G6" i="7"/>
  <c r="F6" i="7"/>
  <c r="G8" i="7"/>
  <c r="G15" i="7" s="1"/>
  <c r="G25" i="10" s="1"/>
  <c r="G56" i="7" l="1"/>
  <c r="F24" i="10"/>
  <c r="G24" i="10"/>
  <c r="G29" i="10" s="1"/>
  <c r="F45" i="7"/>
  <c r="F26" i="10" s="1"/>
  <c r="F29" i="10" l="1"/>
  <c r="F5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TJ</author>
  </authors>
  <commentList>
    <comment ref="B11" authorId="0" shapeId="0" xr:uid="{368A9B30-462F-4319-BE7C-C823735F9406}">
      <text>
        <r>
          <rPr>
            <b/>
            <sz val="9"/>
            <color indexed="81"/>
            <rFont val="Tahoma"/>
            <family val="2"/>
            <charset val="238"/>
          </rPr>
          <t>D11.1 - D11.3
D11.1 - D11.5
D12.1 - D12.5
D12.1 - D12.19</t>
        </r>
      </text>
    </comment>
  </commentList>
</comments>
</file>

<file path=xl/sharedStrings.xml><?xml version="1.0" encoding="utf-8"?>
<sst xmlns="http://schemas.openxmlformats.org/spreadsheetml/2006/main" count="283" uniqueCount="243">
  <si>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</si>
  <si>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</si>
  <si>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</si>
  <si>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</si>
  <si>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</si>
  <si>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</si>
  <si>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</si>
  <si>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</si>
  <si>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</si>
  <si>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</si>
  <si>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</si>
  <si>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</si>
  <si>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</si>
  <si>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</si>
  <si>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</si>
  <si>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</si>
  <si>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</si>
  <si>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</si>
  <si>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</si>
  <si>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</si>
  <si>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</si>
  <si>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</si>
  <si>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</si>
  <si>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</si>
  <si>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</si>
  <si>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</si>
  <si>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</si>
  <si>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</si>
  <si>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</si>
  <si>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</si>
  <si>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</si>
  <si>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</si>
  <si>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</si>
  <si>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</si>
  <si>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</si>
  <si>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</si>
  <si>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</si>
  <si>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</si>
  <si>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</si>
  <si>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</si>
  <si>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</si>
  <si>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</si>
  <si>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</si>
  <si>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</si>
  <si>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</si>
  <si>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</si>
  <si>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</si>
  <si>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</si>
  <si>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</si>
  <si>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</si>
  <si>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</si>
  <si>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</si>
  <si>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</si>
  <si>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</si>
  <si>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</si>
  <si>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</si>
  <si>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</si>
  <si>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</si>
  <si>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</si>
  <si>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</si>
  <si>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</si>
  <si>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</si>
  <si>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</si>
  <si>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</si>
  <si>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</si>
  <si>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</si>
  <si>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</si>
  <si>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</si>
  <si>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</si>
  <si>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</si>
  <si>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</si>
  <si>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</si>
  <si>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</si>
  <si>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</si>
  <si>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</si>
  <si>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</si>
  <si>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</si>
  <si>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</si>
  <si>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</si>
  <si>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</si>
  <si>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</si>
  <si>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</si>
  <si>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</si>
  <si>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</si>
  <si>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</si>
  <si>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</si>
  <si>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</si>
  <si>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</si>
  <si>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</si>
  <si>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</si>
  <si>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</si>
  <si>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</si>
  <si>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</si>
  <si>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</si>
  <si>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</si>
  <si>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</si>
  <si>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</si>
  <si>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</si>
  <si>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</si>
  <si>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</si>
  <si>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</si>
  <si>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</si>
  <si>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</si>
  <si>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</si>
  <si>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</si>
  <si>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</si>
  <si>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</si>
  <si>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</si>
  <si>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</si>
  <si>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</si>
  <si>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</si>
  <si>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</si>
  <si>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</si>
  <si>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</si>
  <si>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</si>
  <si>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</si>
  <si>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</si>
  <si>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</si>
  <si>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</si>
  <si>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</si>
  <si>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</si>
  <si>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</si>
  <si>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</si>
  <si>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</si>
  <si>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</si>
  <si>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</si>
  <si>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</si>
  <si>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</si>
  <si>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</si>
  <si>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 xml:space="preserve">Kanalizacja deszczowa - betonowe studnie rewizyjne Ø 1000 wraz z włazami </t>
  </si>
  <si>
    <t>Roboty w zakresie budowy kanalizacji deszczowej</t>
  </si>
  <si>
    <t>Razem - budowa kanalizacji deszczowej:</t>
  </si>
  <si>
    <t>Razem - roboty budowlane - brukarskie, nawierzchniowe:</t>
  </si>
  <si>
    <t>KOSZTORYS OFERTOWY</t>
  </si>
  <si>
    <t>2.6</t>
  </si>
  <si>
    <t>2.7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</si>
  <si>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</si>
  <si>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</si>
  <si>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</si>
  <si>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</si>
  <si>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</si>
  <si>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</si>
  <si>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</si>
  <si>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</si>
  <si>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</si>
  <si>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</si>
  <si>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</si>
  <si>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</si>
  <si>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</si>
  <si>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</si>
  <si>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</si>
  <si>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</si>
  <si>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</si>
  <si>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</si>
  <si>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</si>
  <si>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</si>
  <si>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</si>
  <si>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</si>
  <si>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</si>
  <si>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</si>
  <si>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</si>
  <si>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</si>
  <si>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</si>
  <si>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3.</t>
  </si>
  <si>
    <t>Razem:</t>
  </si>
  <si>
    <t>Jezdnia - warstwa ścieralna z betonu asfaltowego AC11S gr. 4cm</t>
  </si>
  <si>
    <t>Jezdnia - warstwa wiążąca z betonu asfaltowego AC16W gr. 4cm</t>
  </si>
  <si>
    <t>Jezdnia - warstwa podbudowy zasadniczej z mieszanki niezwiązanej z kruszywa C90/3 gr. 20 cm</t>
  </si>
  <si>
    <t>Jezdnia - warstwa ulepszonego podłoża z gruntu stabilizowanego spoiwem hydraulicznym C1,5/2,0 gr. 10 cm</t>
  </si>
  <si>
    <t>Zjazdy indywidualne - betonowa kostka brukowa koloru grafitowego gr. 8cm</t>
  </si>
  <si>
    <t>Zjazdy indywidualne - podsypka cementowo-piaskowa 1:4 gr. 3cm</t>
  </si>
  <si>
    <t>Zjazdy indywidualne - ulepszone podłoże z gruntu stabilizowanego spoiwem hydraulicznym C1,5/2,0 gr. 10 cm</t>
  </si>
  <si>
    <t>Zjazdy indywidualne - podbudowa zasadnicza z mieszanki niezwiązanej z kruszywa C90/3 gr. 15 cm</t>
  </si>
  <si>
    <t>Chodnik - betonowa kostka brukowa koloru szarego gr. 8cm</t>
  </si>
  <si>
    <t>Chodnik - podsypka cementowo-piaskowa 1:4 gr. 3cm</t>
  </si>
  <si>
    <t>Chodnik - podbudowa zasadnicza z mieszanki niezwiązanej z kruszywa C90/3 gr. 10 cm</t>
  </si>
  <si>
    <t>Chodnik - ulepszone podłoże z gruntu stabilizowanego spoiwem hydraulicznym C1,5/2,0 gr. 10 cm</t>
  </si>
  <si>
    <t>Wyniesione skrzyżowanie, progi - betonowa kostka brukowa koloru szarego gr. 8cm</t>
  </si>
  <si>
    <t>Wyniesione skrzyżowanie, progi - podsypka cementowo-piaskowa 1:4 gr. 3cm</t>
  </si>
  <si>
    <t>Wyniesione skrzyżowanie, progi - podbudowa zasadnicza z mieszanki niezwiązanej z kruszywa C90/3 gr. 20 cm</t>
  </si>
  <si>
    <t>Wyniesione skrzyżowanie, progi - warstwa odcinająca z kruszywa stab. cementem (z węzła beton.)  Rm = 5 MPa gr. 25 cm</t>
  </si>
  <si>
    <t>Regulacja wysokościowa i sytuacyjna lamp oświetlenia drogowego</t>
  </si>
  <si>
    <t xml:space="preserve">Kanalizacja deszczowa - betonowe studnie rewizyjne Ø 2000 na przepustach wraz z włazami </t>
  </si>
  <si>
    <t xml:space="preserve">Kanalizacja deszczowa - kanał z rur PVC-U łączonych na wcisk o średnicy Ø 315 mm SN8 </t>
  </si>
  <si>
    <t>Kanalizacja deszczowa - przykanaliki z rur PVC-U łączonych na wcisk o średnicy Ø 200 mm SN8</t>
  </si>
  <si>
    <t>Kanalizacja deszczowa - tworzywowa studnia DN 600 wraz z włazem</t>
  </si>
  <si>
    <t xml:space="preserve">Kanalizacja deszczowa - betonowe studzienki ściekowe z osadnikiem Ø 450 mm i wpustem ulicznym typu ciężkiego </t>
  </si>
  <si>
    <t>Krawężniki betonowe skośne i najazdowe 15x30, 15x22, 15x22-30 cm na ławie z betonu C 12/15 i podsypce cem.-piask.</t>
  </si>
  <si>
    <t>Obrzeże betonowe 8x30 cm na ławie z betonu C 12/15 i podsypce cem.-piask.</t>
  </si>
  <si>
    <t>Obrzeże betonowe 12x25 cm na ławie z betonu C 12/15 i podsypce cem.-piask.</t>
  </si>
  <si>
    <t xml:space="preserve">Zakup i montaż Bariery U11a </t>
  </si>
  <si>
    <t>115 mb</t>
  </si>
  <si>
    <t>Pozwolenie na użytkowanie obiektu budowlanego wydane przez PINB dla powiatu poznańskiego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</si>
  <si>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</si>
  <si>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</si>
  <si>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</si>
  <si>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</si>
  <si>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</si>
  <si>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</si>
  <si>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</si>
  <si>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</si>
  <si>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</si>
  <si>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</si>
  <si>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</si>
  <si>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</si>
  <si>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</si>
  <si>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</si>
  <si>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</si>
  <si>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</si>
  <si>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</si>
  <si>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</si>
  <si>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</si>
  <si>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</si>
  <si>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</si>
  <si>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Obiekty inżynierskie - rozbiórka  i budowa przepustów</t>
  </si>
  <si>
    <t>4.</t>
  </si>
  <si>
    <t>Roboty przygotowawcze</t>
  </si>
  <si>
    <t>Kanalizacja deszczowa</t>
  </si>
  <si>
    <t>Roboty brukarskie</t>
  </si>
  <si>
    <t>Roboty wykończeniowe</t>
  </si>
  <si>
    <t>Budowa ulicy Kwiatowej w Golęczewie</t>
  </si>
  <si>
    <t>ul. Kwiatowa</t>
  </si>
  <si>
    <t>Kosztorys OFERTOWY
Budowa ulicy Kwiatowej w Golęczewie</t>
  </si>
  <si>
    <t>Nazwa zadania: 
Budowa ulicy Kwiatowej w Golęczewie</t>
  </si>
  <si>
    <t>Nawierzchnia gruntowa - warstwa z destruktu asfaltowego gr. 10 cm</t>
  </si>
  <si>
    <t>Nawierzchnia gruntowa - podbudowa zasadnicza z mieszanki niezwiązanej z kruszywa C90/3 gr. 20 cm</t>
  </si>
  <si>
    <t>Humusowanie terenu z obsianiem trawą przy grubości ziemi urodzajnej 10 cm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</si>
  <si>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</si>
  <si>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5</t>
  </si>
  <si>
    <t>5.1</t>
  </si>
  <si>
    <t>5.2</t>
  </si>
  <si>
    <t>5.3</t>
  </si>
  <si>
    <t>5.4</t>
  </si>
  <si>
    <t>Budowa kanału technologicznego dla sieci telekomunikacyjnej o średnicy Ø 110 mm</t>
  </si>
  <si>
    <t>Budowa kanału technologicznego dla sieci telekomunikacyjnej - wbudowanie studni kablowych SKR-1</t>
  </si>
  <si>
    <t>Roboty branżowe - kanał technologiczny</t>
  </si>
  <si>
    <t>Razem - kanał technologiczny:</t>
  </si>
  <si>
    <t>5.</t>
  </si>
  <si>
    <t>Kanał technologiczny</t>
  </si>
  <si>
    <r>
      <t>Jezdnia bitumiczna - Mechaniczne oczyszczenie i skropienie podbudowy tłuczniowej emulsją asfaltową 0,8 kg/m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</si>
  <si>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Jezdnia bitumiczna - Mechaniczne oczyszczenie i skropienie podbudowy tłuczniowej emulsją asfaltową 0,3 kg/m</t>
    </r>
    <r>
      <rPr>
        <vertAlign val="superscript"/>
        <sz val="11"/>
        <rFont val="Calibri"/>
        <family val="2"/>
        <charset val="238"/>
        <scheme val="minor"/>
      </rPr>
      <t>2</t>
    </r>
  </si>
  <si>
    <t>3.27</t>
  </si>
  <si>
    <t>3.28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</si>
</sst>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37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35" xfId="0" applyNumberFormat="1" applyFont="1" applyFill="1" applyBorder="1" applyAlignment="1">
      <alignment horizontal="right" vertical="center" wrapText="1"/>
    </xf>
    <xf numFmtId="49" fontId="3" fillId="3" borderId="33" xfId="0" applyNumberFormat="1" applyFont="1" applyFill="1" applyBorder="1" applyAlignment="1">
      <alignment horizontal="right" vertical="center" wrapText="1"/>
    </xf>
    <xf numFmtId="49" fontId="3" fillId="3" borderId="36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left" vertical="top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1" fillId="4" borderId="0" xfId="3" applyFont="1" applyFill="1" applyAlignment="1">
      <alignment horizontal="center" vertical="center" wrapText="1"/>
    </xf>
    <xf numFmtId="0" fontId="23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16</xdr:row>
      <xdr:rowOff>123825</xdr:rowOff>
    </xdr:from>
    <xdr:to>
      <xdr:col>6</xdr:col>
      <xdr:colOff>139065</xdr:colOff>
      <xdr:row>19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40"/>
  <sheetViews>
    <sheetView view="pageBreakPreview" topLeftCell="A4" zoomScaleNormal="100" zoomScaleSheetLayoutView="100" workbookViewId="0">
      <selection activeCell="G30" sqref="G30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66" t="s">
        <v>133</v>
      </c>
      <c r="B1" s="66"/>
      <c r="C1" s="66"/>
      <c r="D1" s="66"/>
      <c r="E1" s="66"/>
      <c r="F1" s="66"/>
      <c r="G1" s="66"/>
    </row>
    <row r="2" spans="1:10" ht="21" customHeight="1"/>
    <row r="3" spans="1:10" s="3" customFormat="1" ht="21" customHeight="1">
      <c r="A3" s="67" t="s">
        <v>139</v>
      </c>
      <c r="B3" s="67"/>
      <c r="C3" s="67"/>
      <c r="D3" s="67"/>
      <c r="E3" s="67"/>
      <c r="F3" s="67"/>
      <c r="G3" s="67"/>
    </row>
    <row r="4" spans="1:10" s="3" customFormat="1" ht="13.5" customHeight="1">
      <c r="A4" s="68" t="s">
        <v>140</v>
      </c>
      <c r="B4" s="68"/>
      <c r="C4" s="55" t="s">
        <v>141</v>
      </c>
      <c r="D4" s="55"/>
      <c r="E4" s="55"/>
      <c r="F4" s="55"/>
      <c r="G4" s="55"/>
      <c r="H4" s="55"/>
    </row>
    <row r="5" spans="1:10" s="3" customFormat="1" ht="13.5" customHeight="1">
      <c r="A5" s="68" t="s">
        <v>142</v>
      </c>
      <c r="B5" s="68"/>
      <c r="C5" s="55" t="s">
        <v>143</v>
      </c>
      <c r="D5" s="55"/>
      <c r="E5" s="55"/>
      <c r="F5" s="55"/>
      <c r="G5" s="55"/>
      <c r="H5" s="55"/>
    </row>
    <row r="6" spans="1:10" s="3" customFormat="1" ht="13.5" customHeight="1">
      <c r="A6" s="65" t="s">
        <v>144</v>
      </c>
      <c r="B6" s="65"/>
      <c r="C6" s="1" t="s">
        <v>145</v>
      </c>
      <c r="D6" s="55"/>
      <c r="E6" s="55"/>
      <c r="F6" s="55"/>
      <c r="G6" s="55"/>
      <c r="H6" s="55"/>
    </row>
    <row r="7" spans="1:10" s="3" customFormat="1" ht="13.5" customHeight="1">
      <c r="A7" s="65" t="s">
        <v>146</v>
      </c>
      <c r="B7" s="65"/>
      <c r="C7" s="1" t="s">
        <v>147</v>
      </c>
      <c r="D7" s="55"/>
      <c r="E7" s="55"/>
      <c r="F7" s="55"/>
      <c r="G7" s="55"/>
      <c r="H7" s="55"/>
    </row>
    <row r="8" spans="1:10" s="3" customFormat="1" ht="13.5" customHeight="1">
      <c r="A8" s="65" t="s">
        <v>148</v>
      </c>
      <c r="B8" s="65"/>
      <c r="C8" s="1" t="s">
        <v>149</v>
      </c>
      <c r="D8" s="55"/>
      <c r="E8" s="55"/>
      <c r="F8" s="55"/>
      <c r="G8" s="55"/>
      <c r="H8" s="55"/>
    </row>
    <row r="9" spans="1:10" s="3" customFormat="1" ht="13.5" customHeight="1">
      <c r="A9" s="65" t="s">
        <v>150</v>
      </c>
      <c r="B9" s="65"/>
      <c r="C9" s="1" t="s">
        <v>151</v>
      </c>
      <c r="D9" s="55"/>
      <c r="E9" s="55"/>
      <c r="F9" s="55"/>
      <c r="G9" s="55"/>
      <c r="H9" s="55"/>
    </row>
    <row r="10" spans="1:10" s="3" customFormat="1" ht="13.5" customHeight="1">
      <c r="A10" s="68" t="s">
        <v>152</v>
      </c>
      <c r="B10" s="68"/>
      <c r="C10" s="1" t="s">
        <v>153</v>
      </c>
      <c r="D10" s="55"/>
      <c r="E10" s="55"/>
      <c r="F10" s="55"/>
      <c r="G10" s="55"/>
      <c r="H10" s="55"/>
    </row>
    <row r="11" spans="1:10" s="3" customFormat="1" ht="13.5" customHeight="1">
      <c r="A11" s="65" t="s">
        <v>154</v>
      </c>
      <c r="B11" s="65"/>
      <c r="C11" s="1" t="s">
        <v>155</v>
      </c>
      <c r="D11" s="55"/>
      <c r="E11" s="55"/>
      <c r="F11" s="55"/>
      <c r="G11" s="55"/>
      <c r="H11" s="55"/>
    </row>
    <row r="12" spans="1:10" s="3" customFormat="1" ht="13.5" customHeight="1">
      <c r="A12" s="65" t="s">
        <v>156</v>
      </c>
      <c r="B12" s="65"/>
      <c r="C12" s="1" t="s">
        <v>157</v>
      </c>
      <c r="D12" s="55"/>
      <c r="E12" s="55"/>
      <c r="F12" s="55"/>
      <c r="G12" s="55"/>
      <c r="H12" s="55"/>
    </row>
    <row r="13" spans="1:10" s="3" customFormat="1" ht="13.5" customHeight="1">
      <c r="A13" s="65"/>
      <c r="B13" s="65"/>
      <c r="C13" s="1"/>
      <c r="D13" s="55"/>
      <c r="E13" s="55"/>
      <c r="F13" s="55"/>
      <c r="G13" s="55"/>
      <c r="H13" s="55"/>
    </row>
    <row r="14" spans="1:10" s="3" customFormat="1" ht="15.75" customHeight="1">
      <c r="A14" s="70" t="s">
        <v>128</v>
      </c>
      <c r="B14" s="70"/>
      <c r="C14" s="71" t="s">
        <v>220</v>
      </c>
      <c r="D14" s="71"/>
      <c r="E14" s="71"/>
      <c r="F14" s="71"/>
      <c r="G14" s="71"/>
      <c r="H14" s="71"/>
      <c r="I14" s="71"/>
      <c r="J14" s="71"/>
    </row>
    <row r="15" spans="1:10" s="3" customFormat="1" ht="15.75" customHeight="1">
      <c r="A15" s="70"/>
      <c r="B15" s="70"/>
      <c r="C15" s="71"/>
      <c r="D15" s="71"/>
      <c r="E15" s="71"/>
      <c r="F15" s="71"/>
      <c r="G15" s="71"/>
      <c r="H15" s="71"/>
      <c r="I15" s="71"/>
      <c r="J15" s="71"/>
    </row>
    <row r="16" spans="1:10" s="3" customFormat="1" ht="16.5" customHeight="1">
      <c r="A16" s="72" t="s">
        <v>2</v>
      </c>
      <c r="B16" s="72"/>
      <c r="C16" s="70" t="s">
        <v>221</v>
      </c>
      <c r="D16" s="70"/>
      <c r="E16" s="70"/>
      <c r="F16" s="70"/>
      <c r="G16" s="70"/>
    </row>
    <row r="17" spans="1:7" s="3" customFormat="1" ht="16.5" customHeight="1">
      <c r="A17" s="73" t="s">
        <v>3</v>
      </c>
      <c r="B17" s="73"/>
      <c r="C17" s="3" t="s">
        <v>4</v>
      </c>
    </row>
    <row r="18" spans="1:7" s="3" customFormat="1" ht="47.25" customHeight="1">
      <c r="A18" s="72" t="s">
        <v>8</v>
      </c>
      <c r="B18" s="73"/>
      <c r="C18" s="71" t="s">
        <v>5</v>
      </c>
      <c r="D18" s="71"/>
      <c r="E18" s="71"/>
      <c r="F18" s="71"/>
      <c r="G18" s="71"/>
    </row>
    <row r="19" spans="1:7" s="3" customFormat="1"/>
    <row r="20" spans="1:7" s="3" customFormat="1">
      <c r="A20" s="69" t="s">
        <v>6</v>
      </c>
      <c r="B20" s="69"/>
      <c r="C20" s="3" t="s">
        <v>9</v>
      </c>
    </row>
    <row r="21" spans="1:7" s="3" customFormat="1"/>
    <row r="22" spans="1:7" s="3" customFormat="1">
      <c r="A22" s="75" t="s">
        <v>7</v>
      </c>
      <c r="B22" s="75"/>
      <c r="C22" s="75"/>
    </row>
    <row r="23" spans="1:7" s="3" customFormat="1" ht="25.5" customHeight="1">
      <c r="A23" s="56" t="s">
        <v>0</v>
      </c>
      <c r="B23" s="79" t="s">
        <v>158</v>
      </c>
      <c r="C23" s="80"/>
      <c r="D23" s="80"/>
      <c r="E23" s="81"/>
      <c r="F23" s="57" t="s">
        <v>159</v>
      </c>
      <c r="G23" s="57" t="s">
        <v>160</v>
      </c>
    </row>
    <row r="24" spans="1:7" s="3" customFormat="1" ht="25.5" customHeight="1">
      <c r="A24" s="56" t="s">
        <v>161</v>
      </c>
      <c r="B24" s="76" t="s">
        <v>216</v>
      </c>
      <c r="C24" s="77"/>
      <c r="D24" s="77"/>
      <c r="E24" s="78"/>
      <c r="F24" s="58">
        <f>Kwiatowa!F6</f>
        <v>0</v>
      </c>
      <c r="G24" s="58">
        <f>Kwiatowa!G6</f>
        <v>0</v>
      </c>
    </row>
    <row r="25" spans="1:7" s="3" customFormat="1" ht="25.5" customHeight="1">
      <c r="A25" s="56" t="s">
        <v>162</v>
      </c>
      <c r="B25" s="76" t="s">
        <v>217</v>
      </c>
      <c r="C25" s="77"/>
      <c r="D25" s="77"/>
      <c r="E25" s="78"/>
      <c r="F25" s="59">
        <f>Kwiatowa!F15</f>
        <v>0</v>
      </c>
      <c r="G25" s="59">
        <f>Kwiatowa!G15</f>
        <v>0</v>
      </c>
    </row>
    <row r="26" spans="1:7" s="3" customFormat="1" ht="25.5" customHeight="1">
      <c r="A26" s="56" t="s">
        <v>163</v>
      </c>
      <c r="B26" s="76" t="s">
        <v>218</v>
      </c>
      <c r="C26" s="77"/>
      <c r="D26" s="77"/>
      <c r="E26" s="78"/>
      <c r="F26" s="59">
        <f>Kwiatowa!F45</f>
        <v>0</v>
      </c>
      <c r="G26" s="59">
        <f>Kwiatowa!G45</f>
        <v>0</v>
      </c>
    </row>
    <row r="27" spans="1:7" s="3" customFormat="1" ht="25.5" customHeight="1">
      <c r="A27" s="56" t="s">
        <v>215</v>
      </c>
      <c r="B27" s="76" t="s">
        <v>238</v>
      </c>
      <c r="C27" s="77"/>
      <c r="D27" s="77"/>
      <c r="E27" s="78"/>
      <c r="F27" s="59">
        <f>Kwiatowa!F49</f>
        <v>0</v>
      </c>
      <c r="G27" s="59">
        <f>Kwiatowa!G49</f>
        <v>0</v>
      </c>
    </row>
    <row r="28" spans="1:7" s="3" customFormat="1" ht="25.5" customHeight="1">
      <c r="A28" s="56" t="s">
        <v>237</v>
      </c>
      <c r="B28" s="76" t="s">
        <v>219</v>
      </c>
      <c r="C28" s="77"/>
      <c r="D28" s="77"/>
      <c r="E28" s="78"/>
      <c r="F28" s="59">
        <f>Kwiatowa!F55</f>
        <v>0</v>
      </c>
      <c r="G28" s="59">
        <f>Kwiatowa!G55</f>
        <v>0</v>
      </c>
    </row>
    <row r="29" spans="1:7" s="3" customFormat="1" ht="25.5" customHeight="1">
      <c r="C29" s="74" t="s">
        <v>164</v>
      </c>
      <c r="D29" s="74"/>
      <c r="E29" s="74"/>
      <c r="F29" s="60">
        <f>SUM(F24:F28)</f>
        <v>0</v>
      </c>
      <c r="G29" s="60">
        <f>SUM(G24:G28)</f>
        <v>0</v>
      </c>
    </row>
    <row r="30" spans="1:7" s="3" customFormat="1">
      <c r="B30" s="69"/>
      <c r="C30" s="69"/>
      <c r="D30" s="69"/>
    </row>
    <row r="31" spans="1:7" s="3" customFormat="1">
      <c r="A31" s="69"/>
      <c r="B31" s="69"/>
    </row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/>
    <row r="39" spans="2:2" s="3" customFormat="1"/>
    <row r="40" spans="2:2" s="3" customFormat="1">
      <c r="B40" s="55"/>
    </row>
  </sheetData>
  <mergeCells count="30">
    <mergeCell ref="A31:B31"/>
    <mergeCell ref="C29:E29"/>
    <mergeCell ref="B30:D30"/>
    <mergeCell ref="A22:C22"/>
    <mergeCell ref="B24:E24"/>
    <mergeCell ref="B23:E23"/>
    <mergeCell ref="B25:E25"/>
    <mergeCell ref="B28:E28"/>
    <mergeCell ref="B26:E26"/>
    <mergeCell ref="B27:E27"/>
    <mergeCell ref="A20:B20"/>
    <mergeCell ref="A14:B15"/>
    <mergeCell ref="C14:J15"/>
    <mergeCell ref="A16:B16"/>
    <mergeCell ref="C16:G16"/>
    <mergeCell ref="A17:B17"/>
    <mergeCell ref="A18:B18"/>
    <mergeCell ref="C18:G18"/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2" type="noConversion"/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M57"/>
  <sheetViews>
    <sheetView tabSelected="1" view="pageBreakPreview" topLeftCell="A29" zoomScaleNormal="100" zoomScaleSheetLayoutView="100" workbookViewId="0">
      <selection activeCell="B33" sqref="B33"/>
    </sheetView>
  </sheetViews>
  <sheetFormatPr defaultColWidth="9.140625" defaultRowHeight="15"/>
  <cols>
    <col min="1" max="1" width="5.5703125" style="52" customWidth="1"/>
    <col min="2" max="2" width="109" style="25" customWidth="1"/>
    <col min="3" max="3" width="6" style="25" customWidth="1"/>
    <col min="4" max="4" width="10" style="53" bestFit="1" customWidth="1"/>
    <col min="5" max="5" width="15.5703125" style="25" customWidth="1"/>
    <col min="6" max="7" width="17" style="54" customWidth="1"/>
    <col min="8" max="9" width="12.7109375" style="25" customWidth="1"/>
    <col min="10" max="16384" width="9.140625" style="25"/>
  </cols>
  <sheetData>
    <row r="1" spans="1:11" s="16" customFormat="1" ht="55.5" customHeight="1">
      <c r="A1" s="85" t="s">
        <v>222</v>
      </c>
      <c r="B1" s="86"/>
      <c r="C1" s="86"/>
      <c r="D1" s="86"/>
      <c r="E1" s="86"/>
      <c r="F1" s="86"/>
      <c r="G1" s="87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8" t="s">
        <v>27</v>
      </c>
      <c r="C3" s="89"/>
      <c r="D3" s="89"/>
      <c r="E3" s="89"/>
      <c r="F3" s="89"/>
      <c r="G3" s="90"/>
      <c r="H3" s="24"/>
      <c r="I3" s="24"/>
      <c r="J3" s="24"/>
    </row>
    <row r="4" spans="1:11" ht="22.5" customHeight="1">
      <c r="A4" s="26" t="s">
        <v>25</v>
      </c>
      <c r="B4" s="27" t="s">
        <v>28</v>
      </c>
      <c r="C4" s="27" t="s">
        <v>15</v>
      </c>
      <c r="D4" s="28">
        <v>1</v>
      </c>
      <c r="E4" s="29"/>
      <c r="F4" s="30">
        <f>ROUND((D4*E4),2)</f>
        <v>0</v>
      </c>
      <c r="G4" s="31">
        <f>ROUND((F4*(1.23)),2)</f>
        <v>0</v>
      </c>
      <c r="H4" s="32"/>
      <c r="I4" s="32"/>
      <c r="J4" s="32"/>
      <c r="K4" s="32"/>
    </row>
    <row r="5" spans="1:11" ht="22.5" customHeight="1" thickBot="1">
      <c r="A5" s="33" t="s">
        <v>26</v>
      </c>
      <c r="B5" s="34" t="s">
        <v>29</v>
      </c>
      <c r="C5" s="34" t="s">
        <v>15</v>
      </c>
      <c r="D5" s="35">
        <v>1</v>
      </c>
      <c r="E5" s="36"/>
      <c r="F5" s="37">
        <f t="shared" ref="F5" si="0">ROUND((D5*E5),2)</f>
        <v>0</v>
      </c>
      <c r="G5" s="38">
        <f t="shared" ref="G5" si="1">ROUND((F5*(1.23)),2)</f>
        <v>0</v>
      </c>
      <c r="H5" s="32"/>
      <c r="I5" s="32"/>
      <c r="J5" s="32"/>
      <c r="K5" s="32"/>
    </row>
    <row r="6" spans="1:11" ht="22.5" customHeight="1" thickTop="1">
      <c r="A6" s="91" t="s">
        <v>30</v>
      </c>
      <c r="B6" s="92"/>
      <c r="C6" s="92"/>
      <c r="D6" s="92"/>
      <c r="E6" s="92"/>
      <c r="F6" s="39">
        <f>SUM(F4:F5)</f>
        <v>0</v>
      </c>
      <c r="G6" s="40">
        <f>SUM(G4:G5)</f>
        <v>0</v>
      </c>
      <c r="H6" s="32"/>
      <c r="I6" s="32"/>
      <c r="J6" s="32"/>
      <c r="K6" s="32"/>
    </row>
    <row r="7" spans="1:11" ht="22.5" customHeight="1">
      <c r="A7" s="23" t="s">
        <v>31</v>
      </c>
      <c r="B7" s="88" t="s">
        <v>130</v>
      </c>
      <c r="C7" s="89"/>
      <c r="D7" s="89"/>
      <c r="E7" s="89"/>
      <c r="F7" s="89"/>
      <c r="G7" s="90"/>
      <c r="H7" s="32"/>
      <c r="I7" s="32"/>
      <c r="J7" s="32"/>
      <c r="K7" s="32"/>
    </row>
    <row r="8" spans="1:11" ht="22.5" customHeight="1">
      <c r="A8" s="26" t="s">
        <v>44</v>
      </c>
      <c r="B8" s="45" t="s">
        <v>129</v>
      </c>
      <c r="C8" s="27" t="s">
        <v>15</v>
      </c>
      <c r="D8" s="28">
        <f>14+4+2+1</f>
        <v>21</v>
      </c>
      <c r="E8" s="29"/>
      <c r="F8" s="30">
        <f>ROUND((D8*E8),2)</f>
        <v>0</v>
      </c>
      <c r="G8" s="31">
        <f>ROUND((F8*(1.23)),2)</f>
        <v>0</v>
      </c>
      <c r="H8" s="32"/>
      <c r="I8" s="32"/>
      <c r="J8" s="32"/>
      <c r="K8" s="32"/>
    </row>
    <row r="9" spans="1:11" ht="22.5" customHeight="1">
      <c r="A9" s="41" t="s">
        <v>32</v>
      </c>
      <c r="B9" s="45" t="s">
        <v>185</v>
      </c>
      <c r="C9" s="27" t="s">
        <v>15</v>
      </c>
      <c r="D9" s="43">
        <v>1</v>
      </c>
      <c r="E9" s="44"/>
      <c r="F9" s="30">
        <f t="shared" ref="F9:F14" si="2">ROUND((D9*E9),2)</f>
        <v>0</v>
      </c>
      <c r="G9" s="31">
        <f t="shared" ref="G9:G14" si="3">ROUND((F9*(1.23)),2)</f>
        <v>0</v>
      </c>
      <c r="H9" s="32"/>
      <c r="I9" s="32"/>
      <c r="J9" s="32"/>
      <c r="K9" s="32"/>
    </row>
    <row r="10" spans="1:11" ht="22.5" customHeight="1">
      <c r="A10" s="41" t="s">
        <v>33</v>
      </c>
      <c r="B10" s="27" t="s">
        <v>186</v>
      </c>
      <c r="C10" s="27" t="s">
        <v>15</v>
      </c>
      <c r="D10" s="43">
        <v>15</v>
      </c>
      <c r="E10" s="44"/>
      <c r="F10" s="30">
        <f t="shared" si="2"/>
        <v>0</v>
      </c>
      <c r="G10" s="31">
        <f t="shared" si="3"/>
        <v>0</v>
      </c>
      <c r="H10" s="32"/>
      <c r="I10" s="32"/>
      <c r="J10" s="32"/>
      <c r="K10" s="32"/>
    </row>
    <row r="11" spans="1:11" ht="22.5" customHeight="1">
      <c r="A11" s="41" t="s">
        <v>34</v>
      </c>
      <c r="B11" s="46" t="s">
        <v>183</v>
      </c>
      <c r="C11" s="42" t="s">
        <v>16</v>
      </c>
      <c r="D11" s="43">
        <v>706.5</v>
      </c>
      <c r="E11" s="44"/>
      <c r="F11" s="30">
        <f t="shared" si="2"/>
        <v>0</v>
      </c>
      <c r="G11" s="31">
        <f t="shared" si="3"/>
        <v>0</v>
      </c>
      <c r="H11" s="32"/>
      <c r="I11" s="32"/>
      <c r="J11" s="32"/>
      <c r="K11" s="32"/>
    </row>
    <row r="12" spans="1:11" ht="22.5" customHeight="1">
      <c r="A12" s="26" t="s">
        <v>35</v>
      </c>
      <c r="B12" s="27" t="s">
        <v>184</v>
      </c>
      <c r="C12" s="27" t="s">
        <v>16</v>
      </c>
      <c r="D12" s="28">
        <v>50</v>
      </c>
      <c r="E12" s="29"/>
      <c r="F12" s="30">
        <f t="shared" si="2"/>
        <v>0</v>
      </c>
      <c r="G12" s="31">
        <f t="shared" si="3"/>
        <v>0</v>
      </c>
      <c r="H12" s="32"/>
      <c r="I12" s="32"/>
      <c r="J12" s="32"/>
      <c r="K12" s="32"/>
    </row>
    <row r="13" spans="1:11" ht="22.5" customHeight="1">
      <c r="A13" s="41" t="s">
        <v>134</v>
      </c>
      <c r="B13" s="45" t="s">
        <v>182</v>
      </c>
      <c r="C13" s="42" t="s">
        <v>15</v>
      </c>
      <c r="D13" s="43">
        <v>2</v>
      </c>
      <c r="E13" s="44"/>
      <c r="F13" s="62">
        <f t="shared" si="2"/>
        <v>0</v>
      </c>
      <c r="G13" s="63">
        <f t="shared" si="3"/>
        <v>0</v>
      </c>
      <c r="H13" s="32"/>
      <c r="I13" s="32"/>
      <c r="J13" s="32"/>
      <c r="K13" s="32"/>
    </row>
    <row r="14" spans="1:11" ht="22.5" customHeight="1" thickBot="1">
      <c r="A14" s="33" t="s">
        <v>135</v>
      </c>
      <c r="B14" s="34" t="s">
        <v>214</v>
      </c>
      <c r="C14" s="34" t="s">
        <v>15</v>
      </c>
      <c r="D14" s="35">
        <v>2</v>
      </c>
      <c r="E14" s="36"/>
      <c r="F14" s="37">
        <f t="shared" si="2"/>
        <v>0</v>
      </c>
      <c r="G14" s="38">
        <f t="shared" si="3"/>
        <v>0</v>
      </c>
      <c r="H14" s="32"/>
      <c r="I14" s="32"/>
      <c r="J14" s="32"/>
      <c r="K14" s="32"/>
    </row>
    <row r="15" spans="1:11" ht="22.5" customHeight="1" thickTop="1">
      <c r="A15" s="93" t="s">
        <v>131</v>
      </c>
      <c r="B15" s="94"/>
      <c r="C15" s="94"/>
      <c r="D15" s="94"/>
      <c r="E15" s="95"/>
      <c r="F15" s="39">
        <f>SUM(F8:F12)</f>
        <v>0</v>
      </c>
      <c r="G15" s="40">
        <f>SUM(G8:G12)</f>
        <v>0</v>
      </c>
      <c r="H15" s="32"/>
      <c r="I15" s="32"/>
      <c r="J15" s="32"/>
      <c r="K15" s="32"/>
    </row>
    <row r="16" spans="1:11" ht="22.5" customHeight="1">
      <c r="A16" s="47" t="s">
        <v>36</v>
      </c>
      <c r="B16" s="88" t="s">
        <v>138</v>
      </c>
      <c r="C16" s="89"/>
      <c r="D16" s="89"/>
      <c r="E16" s="89"/>
      <c r="F16" s="89"/>
      <c r="G16" s="90"/>
      <c r="H16" s="32"/>
      <c r="I16" s="32"/>
      <c r="J16" s="32"/>
      <c r="K16" s="32"/>
    </row>
    <row r="17" spans="1:13" ht="22.5" customHeight="1">
      <c r="A17" s="26" t="s">
        <v>37</v>
      </c>
      <c r="B17" s="27" t="s">
        <v>17</v>
      </c>
      <c r="C17" s="27" t="s">
        <v>137</v>
      </c>
      <c r="D17" s="28">
        <f>D19+D25+D29+D33+D44+D37</f>
        <v>8942</v>
      </c>
      <c r="E17" s="29"/>
      <c r="F17" s="30">
        <f t="shared" ref="F17:F44" si="4">ROUND((D17*E17),2)</f>
        <v>0</v>
      </c>
      <c r="G17" s="31">
        <f t="shared" ref="G17:G44" si="5">ROUND((F17*(1.23)),2)</f>
        <v>0</v>
      </c>
      <c r="H17" s="32"/>
      <c r="I17" s="32"/>
      <c r="J17" s="32"/>
      <c r="K17" s="32"/>
    </row>
    <row r="18" spans="1:13" ht="22.5" customHeight="1">
      <c r="A18" s="26" t="s">
        <v>38</v>
      </c>
      <c r="B18" s="27" t="s">
        <v>126</v>
      </c>
      <c r="C18" s="27" t="s">
        <v>227</v>
      </c>
      <c r="D18" s="28">
        <f>D19*0.38+D25*0.56+D29*0.36+D33*0.31+D37*0.3+D44*0.1</f>
        <v>2679.96</v>
      </c>
      <c r="E18" s="29"/>
      <c r="F18" s="30">
        <f t="shared" si="4"/>
        <v>0</v>
      </c>
      <c r="G18" s="31">
        <f t="shared" si="5"/>
        <v>0</v>
      </c>
      <c r="H18" s="32"/>
      <c r="I18" s="32"/>
      <c r="J18" s="32"/>
      <c r="K18" s="32"/>
      <c r="L18" s="32"/>
      <c r="M18" s="61"/>
    </row>
    <row r="19" spans="1:13" ht="22.5" customHeight="1">
      <c r="A19" s="26" t="s">
        <v>39</v>
      </c>
      <c r="B19" s="27" t="s">
        <v>165</v>
      </c>
      <c r="C19" s="27" t="s">
        <v>137</v>
      </c>
      <c r="D19" s="28">
        <v>3997</v>
      </c>
      <c r="E19" s="29"/>
      <c r="F19" s="30">
        <f t="shared" ref="F19:F43" si="6">ROUND((D19*E19),2)</f>
        <v>0</v>
      </c>
      <c r="G19" s="31">
        <f t="shared" ref="G19:G43" si="7">ROUND((F19*(1.23)),2)</f>
        <v>0</v>
      </c>
      <c r="M19" s="22"/>
    </row>
    <row r="20" spans="1:13" ht="22.5" customHeight="1">
      <c r="A20" s="26" t="s">
        <v>40</v>
      </c>
      <c r="B20" s="45" t="s">
        <v>240</v>
      </c>
      <c r="C20" s="27" t="s">
        <v>137</v>
      </c>
      <c r="D20" s="28">
        <v>3997</v>
      </c>
      <c r="E20" s="29"/>
      <c r="F20" s="30">
        <f t="shared" si="6"/>
        <v>0</v>
      </c>
      <c r="G20" s="31">
        <f t="shared" si="7"/>
        <v>0</v>
      </c>
      <c r="M20" s="22"/>
    </row>
    <row r="21" spans="1:13" ht="22.5" customHeight="1">
      <c r="A21" s="26" t="s">
        <v>136</v>
      </c>
      <c r="B21" s="27" t="s">
        <v>166</v>
      </c>
      <c r="C21" s="27" t="s">
        <v>137</v>
      </c>
      <c r="D21" s="28">
        <v>3997</v>
      </c>
      <c r="E21" s="29"/>
      <c r="F21" s="30">
        <f t="shared" si="6"/>
        <v>0</v>
      </c>
      <c r="G21" s="31">
        <f t="shared" si="7"/>
        <v>0</v>
      </c>
      <c r="M21" s="22"/>
    </row>
    <row r="22" spans="1:13" ht="22.5" customHeight="1">
      <c r="A22" s="26" t="s">
        <v>193</v>
      </c>
      <c r="B22" s="45" t="s">
        <v>239</v>
      </c>
      <c r="C22" s="27" t="s">
        <v>137</v>
      </c>
      <c r="D22" s="28">
        <v>799</v>
      </c>
      <c r="E22" s="29"/>
      <c r="F22" s="30">
        <f t="shared" ref="F22" si="8">ROUND((D22*E22),2)</f>
        <v>0</v>
      </c>
      <c r="G22" s="31">
        <f t="shared" ref="G22" si="9">ROUND((F22*(1.23)),2)</f>
        <v>0</v>
      </c>
      <c r="M22" s="22"/>
    </row>
    <row r="23" spans="1:13" ht="22.5" customHeight="1">
      <c r="A23" s="26" t="s">
        <v>194</v>
      </c>
      <c r="B23" s="45" t="s">
        <v>167</v>
      </c>
      <c r="C23" s="27" t="s">
        <v>137</v>
      </c>
      <c r="D23" s="28">
        <v>3997</v>
      </c>
      <c r="E23" s="29"/>
      <c r="F23" s="30">
        <f t="shared" si="6"/>
        <v>0</v>
      </c>
      <c r="G23" s="31">
        <f t="shared" si="7"/>
        <v>0</v>
      </c>
      <c r="M23" s="22"/>
    </row>
    <row r="24" spans="1:13" ht="22.5" customHeight="1">
      <c r="A24" s="26" t="s">
        <v>195</v>
      </c>
      <c r="B24" s="45" t="s">
        <v>168</v>
      </c>
      <c r="C24" s="27" t="s">
        <v>137</v>
      </c>
      <c r="D24" s="28">
        <v>3997</v>
      </c>
      <c r="E24" s="29"/>
      <c r="F24" s="30">
        <f t="shared" si="6"/>
        <v>0</v>
      </c>
      <c r="G24" s="31">
        <f t="shared" si="7"/>
        <v>0</v>
      </c>
      <c r="M24" s="22"/>
    </row>
    <row r="25" spans="1:13" ht="22.5" customHeight="1">
      <c r="A25" s="26" t="s">
        <v>196</v>
      </c>
      <c r="B25" s="27" t="s">
        <v>177</v>
      </c>
      <c r="C25" s="27" t="s">
        <v>137</v>
      </c>
      <c r="D25" s="28">
        <v>300</v>
      </c>
      <c r="E25" s="29"/>
      <c r="F25" s="30">
        <f t="shared" si="6"/>
        <v>0</v>
      </c>
      <c r="G25" s="31">
        <f t="shared" si="7"/>
        <v>0</v>
      </c>
      <c r="M25" s="22"/>
    </row>
    <row r="26" spans="1:13" ht="22.5" customHeight="1">
      <c r="A26" s="26" t="s">
        <v>197</v>
      </c>
      <c r="B26" s="27" t="s">
        <v>178</v>
      </c>
      <c r="C26" s="27" t="s">
        <v>137</v>
      </c>
      <c r="D26" s="28">
        <v>300</v>
      </c>
      <c r="E26" s="29"/>
      <c r="F26" s="30">
        <f t="shared" si="6"/>
        <v>0</v>
      </c>
      <c r="G26" s="31">
        <f t="shared" si="7"/>
        <v>0</v>
      </c>
      <c r="M26" s="22"/>
    </row>
    <row r="27" spans="1:13" ht="22.5" customHeight="1">
      <c r="A27" s="26" t="s">
        <v>198</v>
      </c>
      <c r="B27" s="45" t="s">
        <v>179</v>
      </c>
      <c r="C27" s="27" t="s">
        <v>137</v>
      </c>
      <c r="D27" s="28">
        <v>300</v>
      </c>
      <c r="E27" s="29"/>
      <c r="F27" s="30">
        <f t="shared" si="6"/>
        <v>0</v>
      </c>
      <c r="G27" s="31">
        <f t="shared" si="7"/>
        <v>0</v>
      </c>
      <c r="M27" s="22"/>
    </row>
    <row r="28" spans="1:13" ht="22.5" customHeight="1">
      <c r="A28" s="26" t="s">
        <v>199</v>
      </c>
      <c r="B28" s="45" t="s">
        <v>180</v>
      </c>
      <c r="C28" s="27" t="s">
        <v>137</v>
      </c>
      <c r="D28" s="28">
        <v>300</v>
      </c>
      <c r="E28" s="29"/>
      <c r="F28" s="30">
        <f t="shared" si="6"/>
        <v>0</v>
      </c>
      <c r="G28" s="31">
        <f t="shared" si="7"/>
        <v>0</v>
      </c>
      <c r="M28" s="22"/>
    </row>
    <row r="29" spans="1:13" ht="22.5" customHeight="1">
      <c r="A29" s="26" t="s">
        <v>200</v>
      </c>
      <c r="B29" s="27" t="s">
        <v>169</v>
      </c>
      <c r="C29" s="27" t="s">
        <v>137</v>
      </c>
      <c r="D29" s="28">
        <v>360</v>
      </c>
      <c r="E29" s="29"/>
      <c r="F29" s="30">
        <f t="shared" si="6"/>
        <v>0</v>
      </c>
      <c r="G29" s="31">
        <f t="shared" si="7"/>
        <v>0</v>
      </c>
      <c r="M29" s="22"/>
    </row>
    <row r="30" spans="1:13" ht="22.5" customHeight="1">
      <c r="A30" s="26" t="s">
        <v>201</v>
      </c>
      <c r="B30" s="27" t="s">
        <v>170</v>
      </c>
      <c r="C30" s="27" t="s">
        <v>16</v>
      </c>
      <c r="D30" s="28">
        <v>360</v>
      </c>
      <c r="E30" s="29"/>
      <c r="F30" s="30">
        <f t="shared" si="6"/>
        <v>0</v>
      </c>
      <c r="G30" s="31">
        <f t="shared" si="7"/>
        <v>0</v>
      </c>
      <c r="M30" s="22"/>
    </row>
    <row r="31" spans="1:13" ht="22.5" customHeight="1">
      <c r="A31" s="26" t="s">
        <v>202</v>
      </c>
      <c r="B31" s="45" t="s">
        <v>172</v>
      </c>
      <c r="C31" s="27" t="s">
        <v>137</v>
      </c>
      <c r="D31" s="28">
        <v>360</v>
      </c>
      <c r="E31" s="29"/>
      <c r="F31" s="30">
        <f t="shared" si="6"/>
        <v>0</v>
      </c>
      <c r="G31" s="31">
        <f t="shared" si="7"/>
        <v>0</v>
      </c>
      <c r="M31" s="22"/>
    </row>
    <row r="32" spans="1:13" ht="22.5" customHeight="1">
      <c r="A32" s="26" t="s">
        <v>203</v>
      </c>
      <c r="B32" s="45" t="s">
        <v>171</v>
      </c>
      <c r="C32" s="27" t="s">
        <v>137</v>
      </c>
      <c r="D32" s="28">
        <v>360</v>
      </c>
      <c r="E32" s="29"/>
      <c r="F32" s="30">
        <f t="shared" si="6"/>
        <v>0</v>
      </c>
      <c r="G32" s="31">
        <f t="shared" si="7"/>
        <v>0</v>
      </c>
      <c r="M32" s="22"/>
    </row>
    <row r="33" spans="1:13" ht="22.5" customHeight="1">
      <c r="A33" s="26" t="s">
        <v>204</v>
      </c>
      <c r="B33" s="27" t="s">
        <v>173</v>
      </c>
      <c r="C33" s="27" t="s">
        <v>137</v>
      </c>
      <c r="D33" s="28">
        <v>1500</v>
      </c>
      <c r="E33" s="29"/>
      <c r="F33" s="30">
        <f t="shared" si="6"/>
        <v>0</v>
      </c>
      <c r="G33" s="31">
        <f t="shared" si="7"/>
        <v>0</v>
      </c>
      <c r="M33" s="22"/>
    </row>
    <row r="34" spans="1:13" ht="22.5" customHeight="1">
      <c r="A34" s="26" t="s">
        <v>205</v>
      </c>
      <c r="B34" s="27" t="s">
        <v>174</v>
      </c>
      <c r="C34" s="27" t="s">
        <v>137</v>
      </c>
      <c r="D34" s="28">
        <v>1500</v>
      </c>
      <c r="E34" s="29"/>
      <c r="F34" s="30">
        <f t="shared" si="6"/>
        <v>0</v>
      </c>
      <c r="G34" s="31">
        <f t="shared" si="7"/>
        <v>0</v>
      </c>
      <c r="M34" s="22"/>
    </row>
    <row r="35" spans="1:13" ht="22.5" customHeight="1">
      <c r="A35" s="26" t="s">
        <v>206</v>
      </c>
      <c r="B35" s="45" t="s">
        <v>175</v>
      </c>
      <c r="C35" s="27" t="s">
        <v>137</v>
      </c>
      <c r="D35" s="28">
        <v>1500</v>
      </c>
      <c r="E35" s="29"/>
      <c r="F35" s="30">
        <f t="shared" si="6"/>
        <v>0</v>
      </c>
      <c r="G35" s="31">
        <f t="shared" si="7"/>
        <v>0</v>
      </c>
      <c r="M35" s="22"/>
    </row>
    <row r="36" spans="1:13" ht="22.5" customHeight="1">
      <c r="A36" s="26" t="s">
        <v>207</v>
      </c>
      <c r="B36" s="45" t="s">
        <v>176</v>
      </c>
      <c r="C36" s="27" t="s">
        <v>137</v>
      </c>
      <c r="D36" s="28">
        <v>1500</v>
      </c>
      <c r="E36" s="29"/>
      <c r="F36" s="30">
        <f t="shared" si="6"/>
        <v>0</v>
      </c>
      <c r="G36" s="31">
        <f t="shared" si="7"/>
        <v>0</v>
      </c>
      <c r="M36" s="22"/>
    </row>
    <row r="37" spans="1:13" ht="22.5" customHeight="1">
      <c r="A37" s="26" t="s">
        <v>208</v>
      </c>
      <c r="B37" s="45" t="s">
        <v>224</v>
      </c>
      <c r="C37" s="27" t="s">
        <v>137</v>
      </c>
      <c r="D37" s="28">
        <v>600</v>
      </c>
      <c r="E37" s="29"/>
      <c r="F37" s="30">
        <f t="shared" si="6"/>
        <v>0</v>
      </c>
      <c r="G37" s="31">
        <f t="shared" si="7"/>
        <v>0</v>
      </c>
      <c r="H37" s="64" t="s">
        <v>191</v>
      </c>
      <c r="M37" s="22"/>
    </row>
    <row r="38" spans="1:13" ht="22.5" customHeight="1">
      <c r="A38" s="26" t="s">
        <v>209</v>
      </c>
      <c r="B38" s="45" t="s">
        <v>225</v>
      </c>
      <c r="C38" s="27" t="s">
        <v>137</v>
      </c>
      <c r="D38" s="28">
        <v>600</v>
      </c>
      <c r="E38" s="29"/>
      <c r="F38" s="30">
        <f t="shared" si="6"/>
        <v>0</v>
      </c>
      <c r="G38" s="31">
        <f t="shared" si="7"/>
        <v>0</v>
      </c>
      <c r="M38" s="22"/>
    </row>
    <row r="39" spans="1:13" ht="22.5" customHeight="1">
      <c r="A39" s="26" t="s">
        <v>210</v>
      </c>
      <c r="B39" s="45" t="s">
        <v>187</v>
      </c>
      <c r="C39" s="27" t="s">
        <v>16</v>
      </c>
      <c r="D39" s="28">
        <v>1632</v>
      </c>
      <c r="E39" s="29"/>
      <c r="F39" s="30">
        <f t="shared" si="6"/>
        <v>0</v>
      </c>
      <c r="G39" s="31">
        <f t="shared" si="7"/>
        <v>0</v>
      </c>
      <c r="M39" s="22"/>
    </row>
    <row r="40" spans="1:13" ht="22.5" customHeight="1">
      <c r="A40" s="26" t="s">
        <v>211</v>
      </c>
      <c r="B40" s="45" t="s">
        <v>188</v>
      </c>
      <c r="C40" s="27" t="s">
        <v>16</v>
      </c>
      <c r="D40" s="28">
        <v>800</v>
      </c>
      <c r="E40" s="29"/>
      <c r="F40" s="30">
        <f t="shared" si="6"/>
        <v>0</v>
      </c>
      <c r="G40" s="31">
        <f t="shared" si="7"/>
        <v>0</v>
      </c>
      <c r="M40" s="22"/>
    </row>
    <row r="41" spans="1:13" ht="22.5" customHeight="1">
      <c r="A41" s="26" t="s">
        <v>212</v>
      </c>
      <c r="B41" s="45" t="s">
        <v>189</v>
      </c>
      <c r="C41" s="27" t="s">
        <v>16</v>
      </c>
      <c r="D41" s="28">
        <v>120</v>
      </c>
      <c r="E41" s="29"/>
      <c r="F41" s="30">
        <f t="shared" si="6"/>
        <v>0</v>
      </c>
      <c r="G41" s="31">
        <f t="shared" si="7"/>
        <v>0</v>
      </c>
      <c r="M41" s="22"/>
    </row>
    <row r="42" spans="1:13" ht="22.5" customHeight="1">
      <c r="A42" s="26" t="s">
        <v>213</v>
      </c>
      <c r="B42" s="27" t="s">
        <v>190</v>
      </c>
      <c r="C42" s="27" t="s">
        <v>16</v>
      </c>
      <c r="D42" s="28">
        <v>48</v>
      </c>
      <c r="E42" s="29"/>
      <c r="F42" s="30">
        <f t="shared" si="6"/>
        <v>0</v>
      </c>
      <c r="G42" s="31">
        <f t="shared" si="7"/>
        <v>0</v>
      </c>
    </row>
    <row r="43" spans="1:13" ht="22.5" customHeight="1">
      <c r="A43" s="26" t="s">
        <v>241</v>
      </c>
      <c r="B43" s="27" t="s">
        <v>181</v>
      </c>
      <c r="C43" s="27" t="s">
        <v>20</v>
      </c>
      <c r="D43" s="28">
        <v>10</v>
      </c>
      <c r="E43" s="44"/>
      <c r="F43" s="30">
        <f t="shared" si="6"/>
        <v>0</v>
      </c>
      <c r="G43" s="31">
        <f t="shared" si="7"/>
        <v>0</v>
      </c>
    </row>
    <row r="44" spans="1:13" ht="22.5" customHeight="1" thickBot="1">
      <c r="A44" s="26" t="s">
        <v>242</v>
      </c>
      <c r="B44" s="34" t="s">
        <v>226</v>
      </c>
      <c r="C44" s="34" t="s">
        <v>137</v>
      </c>
      <c r="D44" s="35">
        <v>2185</v>
      </c>
      <c r="E44" s="36"/>
      <c r="F44" s="37">
        <f t="shared" si="4"/>
        <v>0</v>
      </c>
      <c r="G44" s="38">
        <f t="shared" si="5"/>
        <v>0</v>
      </c>
    </row>
    <row r="45" spans="1:13" ht="22.5" customHeight="1" thickTop="1">
      <c r="A45" s="101" t="s">
        <v>132</v>
      </c>
      <c r="B45" s="102"/>
      <c r="C45" s="102"/>
      <c r="D45" s="102"/>
      <c r="E45" s="103"/>
      <c r="F45" s="39">
        <f>SUM(F17:F44)</f>
        <v>0</v>
      </c>
      <c r="G45" s="40">
        <f>SUM(G17:G44)</f>
        <v>0</v>
      </c>
    </row>
    <row r="46" spans="1:13" ht="22.5" customHeight="1">
      <c r="A46" s="47" t="s">
        <v>41</v>
      </c>
      <c r="B46" s="96" t="s">
        <v>235</v>
      </c>
      <c r="C46" s="96"/>
      <c r="D46" s="96"/>
      <c r="E46" s="96"/>
      <c r="F46" s="96"/>
      <c r="G46" s="97"/>
      <c r="H46" s="32"/>
      <c r="I46" s="32"/>
      <c r="J46" s="32"/>
      <c r="K46" s="32"/>
    </row>
    <row r="47" spans="1:13" ht="22.5" customHeight="1">
      <c r="A47" s="26" t="s">
        <v>42</v>
      </c>
      <c r="B47" s="27" t="s">
        <v>233</v>
      </c>
      <c r="C47" s="27" t="s">
        <v>16</v>
      </c>
      <c r="D47" s="28">
        <v>430</v>
      </c>
      <c r="E47" s="29"/>
      <c r="F47" s="30">
        <f>ROUND((D47*E47),2)</f>
        <v>0</v>
      </c>
      <c r="G47" s="31">
        <f>ROUND((F47*(1.23)),2)</f>
        <v>0</v>
      </c>
      <c r="H47" s="32"/>
      <c r="I47" s="32"/>
      <c r="J47" s="32"/>
      <c r="K47" s="32"/>
    </row>
    <row r="48" spans="1:13" ht="22.5" customHeight="1" thickBot="1">
      <c r="A48" s="26" t="s">
        <v>43</v>
      </c>
      <c r="B48" s="27" t="s">
        <v>234</v>
      </c>
      <c r="C48" s="27" t="s">
        <v>20</v>
      </c>
      <c r="D48" s="35">
        <v>7</v>
      </c>
      <c r="E48" s="36"/>
      <c r="F48" s="37">
        <f>ROUND((D48*E48),2)</f>
        <v>0</v>
      </c>
      <c r="G48" s="38">
        <f>ROUND((F48*(1.23)),2)</f>
        <v>0</v>
      </c>
      <c r="H48" s="32"/>
      <c r="I48" s="32"/>
      <c r="J48" s="32"/>
      <c r="K48" s="32"/>
    </row>
    <row r="49" spans="1:11" ht="22.5" customHeight="1" thickTop="1" thickBot="1">
      <c r="A49" s="98" t="s">
        <v>236</v>
      </c>
      <c r="B49" s="99"/>
      <c r="C49" s="99"/>
      <c r="D49" s="99"/>
      <c r="E49" s="100"/>
      <c r="F49" s="48">
        <f>SUM(F47:F48)</f>
        <v>0</v>
      </c>
      <c r="G49" s="49">
        <f>SUM(G47:G48)</f>
        <v>0</v>
      </c>
      <c r="H49" s="32"/>
      <c r="I49" s="32"/>
      <c r="J49" s="32"/>
      <c r="K49" s="32"/>
    </row>
    <row r="50" spans="1:11" ht="22.5" customHeight="1">
      <c r="A50" s="47" t="s">
        <v>228</v>
      </c>
      <c r="B50" s="96" t="s">
        <v>18</v>
      </c>
      <c r="C50" s="96"/>
      <c r="D50" s="96"/>
      <c r="E50" s="96"/>
      <c r="F50" s="96"/>
      <c r="G50" s="97"/>
      <c r="H50" s="32"/>
      <c r="I50" s="32"/>
      <c r="J50" s="32"/>
      <c r="K50" s="32"/>
    </row>
    <row r="51" spans="1:11" ht="22.5" customHeight="1">
      <c r="A51" s="26" t="s">
        <v>229</v>
      </c>
      <c r="B51" s="27" t="s">
        <v>127</v>
      </c>
      <c r="C51" s="27" t="s">
        <v>15</v>
      </c>
      <c r="D51" s="28">
        <v>1</v>
      </c>
      <c r="E51" s="29"/>
      <c r="F51" s="30">
        <f>ROUND((D51*E51),2)</f>
        <v>0</v>
      </c>
      <c r="G51" s="31">
        <f>ROUND((F51*(1.23)),2)</f>
        <v>0</v>
      </c>
      <c r="H51" s="32"/>
      <c r="I51" s="32"/>
      <c r="J51" s="32"/>
      <c r="K51" s="32"/>
    </row>
    <row r="52" spans="1:11" ht="22.5" customHeight="1">
      <c r="A52" s="26" t="s">
        <v>230</v>
      </c>
      <c r="B52" s="27" t="s">
        <v>23</v>
      </c>
      <c r="C52" s="27" t="s">
        <v>15</v>
      </c>
      <c r="D52" s="28">
        <v>1</v>
      </c>
      <c r="E52" s="29"/>
      <c r="F52" s="30">
        <f>ROUND((D52*E52),2)</f>
        <v>0</v>
      </c>
      <c r="G52" s="31">
        <f>ROUND((F52*(1.23)),2)</f>
        <v>0</v>
      </c>
      <c r="H52" s="32"/>
      <c r="I52" s="32"/>
      <c r="J52" s="32"/>
      <c r="K52" s="32"/>
    </row>
    <row r="53" spans="1:11" ht="22.5" customHeight="1">
      <c r="A53" s="26" t="s">
        <v>231</v>
      </c>
      <c r="B53" s="27" t="s">
        <v>19</v>
      </c>
      <c r="C53" s="27" t="s">
        <v>15</v>
      </c>
      <c r="D53" s="28">
        <v>4</v>
      </c>
      <c r="E53" s="29"/>
      <c r="F53" s="30">
        <f>ROUND((D53*E53),2)</f>
        <v>0</v>
      </c>
      <c r="G53" s="31">
        <f>ROUND((F53*(1.23)),2)</f>
        <v>0</v>
      </c>
      <c r="H53" s="32"/>
      <c r="I53" s="32"/>
      <c r="J53" s="32"/>
      <c r="K53" s="32"/>
    </row>
    <row r="54" spans="1:11" ht="22.5" customHeight="1" thickBot="1">
      <c r="A54" s="26" t="s">
        <v>232</v>
      </c>
      <c r="B54" s="34" t="s">
        <v>192</v>
      </c>
      <c r="C54" s="34" t="s">
        <v>15</v>
      </c>
      <c r="D54" s="35">
        <v>4</v>
      </c>
      <c r="E54" s="36"/>
      <c r="F54" s="37">
        <f>ROUND((D54*E54),2)</f>
        <v>0</v>
      </c>
      <c r="G54" s="38">
        <f>ROUND((F54*(1.23)),2)</f>
        <v>0</v>
      </c>
      <c r="H54" s="32"/>
      <c r="I54" s="32"/>
      <c r="J54" s="32"/>
      <c r="K54" s="32"/>
    </row>
    <row r="55" spans="1:11" ht="22.5" customHeight="1" thickTop="1" thickBot="1">
      <c r="A55" s="98" t="s">
        <v>21</v>
      </c>
      <c r="B55" s="99"/>
      <c r="C55" s="99"/>
      <c r="D55" s="99"/>
      <c r="E55" s="100"/>
      <c r="F55" s="48">
        <f>SUM(F51:F54)</f>
        <v>0</v>
      </c>
      <c r="G55" s="49">
        <f>SUM(G51:G54)</f>
        <v>0</v>
      </c>
      <c r="H55" s="32"/>
      <c r="I55" s="32"/>
      <c r="J55" s="32"/>
      <c r="K55" s="32"/>
    </row>
    <row r="56" spans="1:11" ht="22.5" customHeight="1" thickBot="1">
      <c r="A56" s="82" t="s">
        <v>22</v>
      </c>
      <c r="B56" s="83"/>
      <c r="C56" s="83"/>
      <c r="D56" s="83"/>
      <c r="E56" s="84"/>
      <c r="F56" s="50">
        <f>SUM(F6,F45,F55,F15,F49)</f>
        <v>0</v>
      </c>
      <c r="G56" s="51">
        <f>SUM(G6,G15,G45,G55,G49)</f>
        <v>0</v>
      </c>
    </row>
    <row r="57" spans="1:11">
      <c r="E57" s="32"/>
    </row>
  </sheetData>
  <protectedRanges>
    <protectedRange sqref="E3:E19 E21 E23:E55" name="Zakres1"/>
    <protectedRange sqref="E20 E22" name="Zakres1_3"/>
  </protectedRanges>
  <dataConsolidate/>
  <mergeCells count="12">
    <mergeCell ref="A56:E56"/>
    <mergeCell ref="A1:G1"/>
    <mergeCell ref="B3:G3"/>
    <mergeCell ref="A6:E6"/>
    <mergeCell ref="B7:G7"/>
    <mergeCell ref="A15:E15"/>
    <mergeCell ref="B50:G50"/>
    <mergeCell ref="A55:E55"/>
    <mergeCell ref="B16:G16"/>
    <mergeCell ref="A45:E45"/>
    <mergeCell ref="B46:G46"/>
    <mergeCell ref="A49:E49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E3" sqref="E3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45</v>
      </c>
      <c r="B1" s="111"/>
      <c r="C1" s="111"/>
      <c r="D1" s="111"/>
      <c r="E1" s="111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12" t="s">
        <v>223</v>
      </c>
      <c r="B2" s="112"/>
      <c r="C2" s="112"/>
      <c r="D2" s="112"/>
      <c r="E2" s="112"/>
      <c r="F2" s="112"/>
      <c r="G2" s="112"/>
      <c r="H2" s="11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5" t="s">
        <v>46</v>
      </c>
      <c r="B4" s="105"/>
      <c r="C4" s="105"/>
      <c r="D4" s="105"/>
      <c r="E4" s="105"/>
      <c r="F4" s="105"/>
      <c r="G4" s="10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6" t="s">
        <v>47</v>
      </c>
      <c r="B5" s="106"/>
      <c r="C5" s="106"/>
      <c r="D5" s="106"/>
      <c r="E5" s="106"/>
      <c r="F5" s="106"/>
      <c r="G5" s="106"/>
      <c r="H5" s="10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6" t="s">
        <v>48</v>
      </c>
      <c r="B6" s="106"/>
      <c r="C6" s="106"/>
      <c r="D6" s="106"/>
      <c r="E6" s="106"/>
      <c r="F6" s="106"/>
      <c r="G6" s="106"/>
      <c r="H6" s="10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6" t="s">
        <v>49</v>
      </c>
      <c r="B7" s="106"/>
      <c r="C7" s="106"/>
      <c r="D7" s="106"/>
      <c r="E7" s="106"/>
      <c r="F7" s="106"/>
      <c r="G7" s="106"/>
      <c r="H7" s="10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6" t="s">
        <v>50</v>
      </c>
      <c r="B8" s="106"/>
      <c r="C8" s="106"/>
      <c r="D8" s="106"/>
      <c r="E8" s="106"/>
      <c r="F8" s="106"/>
      <c r="G8" s="106"/>
      <c r="H8" s="10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04" t="s">
        <v>51</v>
      </c>
      <c r="B9" s="104"/>
      <c r="C9" s="104"/>
      <c r="D9" s="104"/>
      <c r="E9" s="104"/>
      <c r="F9" s="104"/>
      <c r="G9" s="104"/>
      <c r="H9" s="10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04" t="s">
        <v>52</v>
      </c>
      <c r="B10" s="104"/>
      <c r="C10" s="104"/>
      <c r="D10" s="104"/>
      <c r="E10" s="104"/>
      <c r="F10" s="104"/>
      <c r="G10" s="104"/>
      <c r="H10" s="10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04" t="s">
        <v>53</v>
      </c>
      <c r="B11" s="104"/>
      <c r="C11" s="104"/>
      <c r="D11" s="104"/>
      <c r="E11" s="104"/>
      <c r="F11" s="104"/>
      <c r="G11" s="104"/>
      <c r="H11" s="10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04" t="s">
        <v>54</v>
      </c>
      <c r="B12" s="104"/>
      <c r="C12" s="104"/>
      <c r="D12" s="104"/>
      <c r="E12" s="104"/>
      <c r="F12" s="104"/>
      <c r="G12" s="104"/>
      <c r="H12" s="10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04" t="s">
        <v>55</v>
      </c>
      <c r="B13" s="104"/>
      <c r="C13" s="104"/>
      <c r="D13" s="104"/>
      <c r="E13" s="104"/>
      <c r="F13" s="104"/>
      <c r="G13" s="104"/>
      <c r="H13" s="10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04" t="s">
        <v>56</v>
      </c>
      <c r="B14" s="104"/>
      <c r="C14" s="104"/>
      <c r="D14" s="104"/>
      <c r="E14" s="104"/>
      <c r="F14" s="104"/>
      <c r="G14" s="104"/>
      <c r="H14" s="10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57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6" t="s">
        <v>58</v>
      </c>
      <c r="B17" s="106"/>
      <c r="C17" s="106"/>
      <c r="D17" s="106"/>
      <c r="E17" s="106"/>
      <c r="F17" s="106"/>
      <c r="G17" s="106"/>
      <c r="H17" s="10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6" t="s">
        <v>59</v>
      </c>
      <c r="B18" s="106"/>
      <c r="C18" s="106"/>
      <c r="D18" s="106"/>
      <c r="E18" s="106"/>
      <c r="F18" s="106"/>
      <c r="G18" s="106"/>
      <c r="H18" s="10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5" t="s">
        <v>60</v>
      </c>
      <c r="B20" s="105"/>
      <c r="C20" s="105"/>
      <c r="D20" s="105"/>
      <c r="E20" s="105"/>
      <c r="F20" s="105"/>
      <c r="G20" s="105"/>
      <c r="H20" s="10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6" t="s">
        <v>61</v>
      </c>
      <c r="B21" s="106"/>
      <c r="C21" s="106"/>
      <c r="D21" s="106"/>
      <c r="E21" s="106"/>
      <c r="F21" s="106"/>
      <c r="G21" s="106"/>
      <c r="H21" s="10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6" t="s">
        <v>62</v>
      </c>
      <c r="B22" s="106"/>
      <c r="C22" s="106"/>
      <c r="D22" s="106"/>
      <c r="E22" s="106"/>
      <c r="F22" s="106"/>
      <c r="G22" s="106"/>
      <c r="H22" s="10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6" t="s">
        <v>63</v>
      </c>
      <c r="B23" s="106"/>
      <c r="C23" s="106"/>
      <c r="D23" s="106"/>
      <c r="E23" s="106"/>
      <c r="F23" s="106"/>
      <c r="G23" s="106"/>
      <c r="H23" s="10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04" t="s">
        <v>64</v>
      </c>
      <c r="B24" s="104"/>
      <c r="C24" s="104"/>
      <c r="D24" s="104"/>
      <c r="E24" s="104"/>
      <c r="F24" s="104"/>
      <c r="G24" s="104"/>
      <c r="H24" s="10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04" t="s">
        <v>65</v>
      </c>
      <c r="B25" s="104"/>
      <c r="C25" s="104"/>
      <c r="D25" s="104"/>
      <c r="E25" s="104"/>
      <c r="F25" s="104"/>
      <c r="G25" s="104"/>
      <c r="H25" s="10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04" t="s">
        <v>66</v>
      </c>
      <c r="B26" s="104"/>
      <c r="C26" s="104"/>
      <c r="D26" s="104"/>
      <c r="E26" s="104"/>
      <c r="F26" s="104"/>
      <c r="G26" s="104"/>
      <c r="H26" s="10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67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6" t="s">
        <v>68</v>
      </c>
      <c r="B29" s="106"/>
      <c r="C29" s="106"/>
      <c r="D29" s="106"/>
      <c r="E29" s="106"/>
      <c r="F29" s="106"/>
      <c r="G29" s="106"/>
      <c r="H29" s="10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6" t="s">
        <v>69</v>
      </c>
      <c r="B30" s="106"/>
      <c r="C30" s="106"/>
      <c r="D30" s="106"/>
      <c r="E30" s="106"/>
      <c r="F30" s="106"/>
      <c r="G30" s="106"/>
      <c r="H30" s="10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6" t="s">
        <v>70</v>
      </c>
      <c r="B31" s="106"/>
      <c r="C31" s="106"/>
      <c r="D31" s="106"/>
      <c r="E31" s="106"/>
      <c r="F31" s="106"/>
      <c r="G31" s="106"/>
      <c r="H31" s="10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6" t="s">
        <v>71</v>
      </c>
      <c r="B32" s="106"/>
      <c r="C32" s="106"/>
      <c r="D32" s="106"/>
      <c r="E32" s="106"/>
      <c r="F32" s="106"/>
      <c r="G32" s="106"/>
      <c r="H32" s="10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6" t="s">
        <v>72</v>
      </c>
      <c r="B33" s="106"/>
      <c r="C33" s="106"/>
      <c r="D33" s="106"/>
      <c r="E33" s="106"/>
      <c r="F33" s="106"/>
      <c r="G33" s="106"/>
      <c r="H33" s="10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6" t="s">
        <v>73</v>
      </c>
      <c r="B34" s="106"/>
      <c r="C34" s="106"/>
      <c r="D34" s="106"/>
      <c r="E34" s="106"/>
      <c r="F34" s="106"/>
      <c r="G34" s="106"/>
      <c r="H34" s="10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7"/>
      <c r="B35" s="107"/>
      <c r="C35" s="107"/>
      <c r="D35" s="107"/>
      <c r="E35" s="107"/>
      <c r="F35" s="107"/>
      <c r="G35" s="107"/>
      <c r="H35" s="10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04" t="s">
        <v>74</v>
      </c>
      <c r="B36" s="104"/>
      <c r="C36" s="104"/>
      <c r="D36" s="104"/>
      <c r="E36" s="104"/>
      <c r="F36" s="104"/>
      <c r="G36" s="104"/>
      <c r="H36" s="10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04" t="s">
        <v>75</v>
      </c>
      <c r="B37" s="104"/>
      <c r="C37" s="104"/>
      <c r="D37" s="104"/>
      <c r="E37" s="104"/>
      <c r="F37" s="104"/>
      <c r="G37" s="104"/>
      <c r="H37" s="10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04" t="s">
        <v>76</v>
      </c>
      <c r="B38" s="104"/>
      <c r="C38" s="104"/>
      <c r="D38" s="104"/>
      <c r="E38" s="104"/>
      <c r="F38" s="104"/>
      <c r="G38" s="104"/>
      <c r="H38" s="10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04" t="s">
        <v>77</v>
      </c>
      <c r="B39" s="104"/>
      <c r="C39" s="104"/>
      <c r="D39" s="104"/>
      <c r="E39" s="104"/>
      <c r="F39" s="104"/>
      <c r="G39" s="104"/>
      <c r="H39" s="10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6" t="s">
        <v>78</v>
      </c>
      <c r="B40" s="106"/>
      <c r="C40" s="106"/>
      <c r="D40" s="106"/>
      <c r="E40" s="106"/>
      <c r="F40" s="106"/>
      <c r="G40" s="106"/>
      <c r="H40" s="10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6" t="s">
        <v>79</v>
      </c>
      <c r="B41" s="106"/>
      <c r="C41" s="106"/>
      <c r="D41" s="106"/>
      <c r="E41" s="106"/>
      <c r="F41" s="106"/>
      <c r="G41" s="106"/>
      <c r="H41" s="10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7"/>
      <c r="B42" s="107"/>
      <c r="C42" s="107"/>
      <c r="D42" s="107"/>
      <c r="E42" s="107"/>
      <c r="F42" s="107"/>
      <c r="G42" s="107"/>
      <c r="H42" s="10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10" t="s">
        <v>80</v>
      </c>
      <c r="B43" s="110"/>
      <c r="C43" s="110"/>
      <c r="D43" s="110"/>
      <c r="E43" s="110"/>
      <c r="F43" s="110"/>
      <c r="G43" s="110"/>
      <c r="H43" s="1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04" t="s">
        <v>81</v>
      </c>
      <c r="B44" s="104"/>
      <c r="C44" s="104"/>
      <c r="D44" s="104"/>
      <c r="E44" s="104"/>
      <c r="F44" s="104"/>
      <c r="G44" s="104"/>
      <c r="H44" s="10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04" t="s">
        <v>82</v>
      </c>
      <c r="B45" s="104"/>
      <c r="C45" s="104"/>
      <c r="D45" s="104"/>
      <c r="E45" s="104"/>
      <c r="F45" s="104"/>
      <c r="G45" s="104"/>
      <c r="H45" s="10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04" t="s">
        <v>83</v>
      </c>
      <c r="B46" s="104"/>
      <c r="C46" s="104"/>
      <c r="D46" s="104"/>
      <c r="E46" s="104"/>
      <c r="F46" s="104"/>
      <c r="G46" s="104"/>
      <c r="H46" s="10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04" t="s">
        <v>84</v>
      </c>
      <c r="B47" s="104"/>
      <c r="C47" s="104"/>
      <c r="D47" s="104"/>
      <c r="E47" s="104"/>
      <c r="F47" s="104"/>
      <c r="G47" s="104"/>
      <c r="H47" s="10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04" t="s">
        <v>85</v>
      </c>
      <c r="B48" s="104"/>
      <c r="C48" s="104"/>
      <c r="D48" s="104"/>
      <c r="E48" s="104"/>
      <c r="F48" s="104"/>
      <c r="G48" s="104"/>
      <c r="H48" s="10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04" t="s">
        <v>86</v>
      </c>
      <c r="B49" s="104"/>
      <c r="C49" s="104"/>
      <c r="D49" s="104"/>
      <c r="E49" s="104"/>
      <c r="F49" s="104"/>
      <c r="G49" s="104"/>
      <c r="H49" s="10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04" t="s">
        <v>87</v>
      </c>
      <c r="B50" s="104"/>
      <c r="C50" s="104"/>
      <c r="D50" s="104"/>
      <c r="E50" s="104"/>
      <c r="F50" s="104"/>
      <c r="G50" s="104"/>
      <c r="H50" s="10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04" t="s">
        <v>88</v>
      </c>
      <c r="B51" s="104"/>
      <c r="C51" s="104"/>
      <c r="D51" s="104"/>
      <c r="E51" s="104"/>
      <c r="F51" s="104"/>
      <c r="G51" s="104"/>
      <c r="H51" s="10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04" t="s">
        <v>89</v>
      </c>
      <c r="B52" s="104"/>
      <c r="C52" s="104"/>
      <c r="D52" s="104"/>
      <c r="E52" s="104"/>
      <c r="F52" s="104"/>
      <c r="G52" s="104"/>
      <c r="H52" s="10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9"/>
      <c r="B53" s="109"/>
      <c r="C53" s="109"/>
      <c r="D53" s="109"/>
      <c r="E53" s="109"/>
      <c r="F53" s="109"/>
      <c r="G53" s="109"/>
      <c r="H53" s="109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04" t="s">
        <v>90</v>
      </c>
      <c r="B54" s="104"/>
      <c r="C54" s="104"/>
      <c r="D54" s="104"/>
      <c r="E54" s="104"/>
      <c r="F54" s="104"/>
      <c r="G54" s="104"/>
      <c r="H54" s="10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04" t="s">
        <v>91</v>
      </c>
      <c r="B55" s="104"/>
      <c r="C55" s="104"/>
      <c r="D55" s="104"/>
      <c r="E55" s="104"/>
      <c r="F55" s="104"/>
      <c r="G55" s="104"/>
      <c r="H55" s="10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04" t="s">
        <v>92</v>
      </c>
      <c r="B56" s="104"/>
      <c r="C56" s="104"/>
      <c r="D56" s="104"/>
      <c r="E56" s="104"/>
      <c r="F56" s="104"/>
      <c r="G56" s="104"/>
      <c r="H56" s="10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04" t="s">
        <v>93</v>
      </c>
      <c r="B57" s="104"/>
      <c r="C57" s="104"/>
      <c r="D57" s="104"/>
      <c r="E57" s="104"/>
      <c r="F57" s="104"/>
      <c r="G57" s="104"/>
      <c r="H57" s="10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04" t="s">
        <v>94</v>
      </c>
      <c r="B58" s="104"/>
      <c r="C58" s="104"/>
      <c r="D58" s="104"/>
      <c r="E58" s="104"/>
      <c r="F58" s="104"/>
      <c r="G58" s="104"/>
      <c r="H58" s="10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04" t="s">
        <v>95</v>
      </c>
      <c r="B59" s="104"/>
      <c r="C59" s="104"/>
      <c r="D59" s="104"/>
      <c r="E59" s="104"/>
      <c r="F59" s="104"/>
      <c r="G59" s="104"/>
      <c r="H59" s="10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04" t="s">
        <v>96</v>
      </c>
      <c r="B60" s="104"/>
      <c r="C60" s="104"/>
      <c r="D60" s="104"/>
      <c r="E60" s="104"/>
      <c r="F60" s="104"/>
      <c r="G60" s="104"/>
      <c r="H60" s="10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04" t="s">
        <v>97</v>
      </c>
      <c r="B61" s="104"/>
      <c r="C61" s="104"/>
      <c r="D61" s="104"/>
      <c r="E61" s="104"/>
      <c r="F61" s="104"/>
      <c r="G61" s="104"/>
      <c r="H61" s="10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04" t="s">
        <v>98</v>
      </c>
      <c r="B62" s="104"/>
      <c r="C62" s="104"/>
      <c r="D62" s="104"/>
      <c r="E62" s="104"/>
      <c r="F62" s="104"/>
      <c r="G62" s="104"/>
      <c r="H62" s="10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04" t="s">
        <v>99</v>
      </c>
      <c r="B63" s="104"/>
      <c r="C63" s="104"/>
      <c r="D63" s="104"/>
      <c r="E63" s="104"/>
      <c r="F63" s="104"/>
      <c r="G63" s="104"/>
      <c r="H63" s="10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04" t="s">
        <v>100</v>
      </c>
      <c r="B64" s="104"/>
      <c r="C64" s="104"/>
      <c r="D64" s="104"/>
      <c r="E64" s="104"/>
      <c r="F64" s="104"/>
      <c r="G64" s="104"/>
      <c r="H64" s="10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04" t="s">
        <v>101</v>
      </c>
      <c r="B65" s="104"/>
      <c r="C65" s="104"/>
      <c r="D65" s="104"/>
      <c r="E65" s="104"/>
      <c r="F65" s="104"/>
      <c r="G65" s="104"/>
      <c r="H65" s="10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9"/>
      <c r="B66" s="109"/>
      <c r="C66" s="109"/>
      <c r="D66" s="109"/>
      <c r="E66" s="109"/>
      <c r="F66" s="109"/>
      <c r="G66" s="109"/>
      <c r="H66" s="10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04" t="s">
        <v>102</v>
      </c>
      <c r="B67" s="104"/>
      <c r="C67" s="104"/>
      <c r="D67" s="104"/>
      <c r="E67" s="104"/>
      <c r="F67" s="104"/>
      <c r="G67" s="104"/>
      <c r="H67" s="10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04" t="s">
        <v>103</v>
      </c>
      <c r="B68" s="104"/>
      <c r="C68" s="104"/>
      <c r="D68" s="104"/>
      <c r="E68" s="104"/>
      <c r="F68" s="104"/>
      <c r="G68" s="104"/>
      <c r="H68" s="10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04" t="s">
        <v>104</v>
      </c>
      <c r="B69" s="104"/>
      <c r="C69" s="104"/>
      <c r="D69" s="104"/>
      <c r="E69" s="104"/>
      <c r="F69" s="104"/>
      <c r="G69" s="104"/>
      <c r="H69" s="10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9"/>
      <c r="B70" s="109"/>
      <c r="C70" s="109"/>
      <c r="D70" s="109"/>
      <c r="E70" s="109"/>
      <c r="F70" s="109"/>
      <c r="G70" s="109"/>
      <c r="H70" s="10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04" t="s">
        <v>105</v>
      </c>
      <c r="B71" s="104"/>
      <c r="C71" s="104"/>
      <c r="D71" s="104"/>
      <c r="E71" s="104"/>
      <c r="F71" s="104"/>
      <c r="G71" s="104"/>
      <c r="H71" s="10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04" t="s">
        <v>106</v>
      </c>
      <c r="B72" s="104"/>
      <c r="C72" s="104"/>
      <c r="D72" s="104"/>
      <c r="E72" s="104"/>
      <c r="F72" s="104"/>
      <c r="G72" s="104"/>
      <c r="H72" s="10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04" t="s">
        <v>107</v>
      </c>
      <c r="B73" s="104"/>
      <c r="C73" s="104"/>
      <c r="D73" s="104"/>
      <c r="E73" s="104"/>
      <c r="F73" s="104"/>
      <c r="G73" s="104"/>
      <c r="H73" s="10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04" t="s">
        <v>108</v>
      </c>
      <c r="B74" s="104"/>
      <c r="C74" s="104"/>
      <c r="D74" s="104"/>
      <c r="E74" s="104"/>
      <c r="F74" s="104"/>
      <c r="G74" s="104"/>
      <c r="H74" s="10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04" t="s">
        <v>109</v>
      </c>
      <c r="B75" s="104"/>
      <c r="C75" s="104"/>
      <c r="D75" s="104"/>
      <c r="E75" s="104"/>
      <c r="F75" s="104"/>
      <c r="G75" s="104"/>
      <c r="H75" s="10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04" t="s">
        <v>110</v>
      </c>
      <c r="B76" s="104"/>
      <c r="C76" s="104"/>
      <c r="D76" s="104"/>
      <c r="E76" s="104"/>
      <c r="F76" s="104"/>
      <c r="G76" s="104"/>
      <c r="H76" s="10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04" t="s">
        <v>111</v>
      </c>
      <c r="B77" s="104"/>
      <c r="C77" s="104"/>
      <c r="D77" s="104"/>
      <c r="E77" s="104"/>
      <c r="F77" s="104"/>
      <c r="G77" s="104"/>
      <c r="H77" s="10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04" t="s">
        <v>112</v>
      </c>
      <c r="B78" s="104"/>
      <c r="C78" s="104"/>
      <c r="D78" s="104"/>
      <c r="E78" s="104"/>
      <c r="F78" s="104"/>
      <c r="G78" s="104"/>
      <c r="H78" s="10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04" t="s">
        <v>113</v>
      </c>
      <c r="B79" s="104"/>
      <c r="C79" s="104"/>
      <c r="D79" s="104"/>
      <c r="E79" s="104"/>
      <c r="F79" s="104"/>
      <c r="G79" s="104"/>
      <c r="H79" s="10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9"/>
      <c r="B80" s="109"/>
      <c r="C80" s="109"/>
      <c r="D80" s="109"/>
      <c r="E80" s="109"/>
      <c r="F80" s="109"/>
      <c r="G80" s="109"/>
      <c r="H80" s="109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04" t="s">
        <v>114</v>
      </c>
      <c r="B81" s="104"/>
      <c r="C81" s="104"/>
      <c r="D81" s="104"/>
      <c r="E81" s="104"/>
      <c r="F81" s="104"/>
      <c r="G81" s="104"/>
      <c r="H81" s="10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04" t="s">
        <v>106</v>
      </c>
      <c r="B82" s="104"/>
      <c r="C82" s="104"/>
      <c r="D82" s="104"/>
      <c r="E82" s="104"/>
      <c r="F82" s="104"/>
      <c r="G82" s="104"/>
      <c r="H82" s="10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04" t="s">
        <v>115</v>
      </c>
      <c r="B83" s="104"/>
      <c r="C83" s="104"/>
      <c r="D83" s="104"/>
      <c r="E83" s="104"/>
      <c r="F83" s="104"/>
      <c r="G83" s="104"/>
      <c r="H83" s="10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04" t="s">
        <v>116</v>
      </c>
      <c r="B84" s="104"/>
      <c r="C84" s="104"/>
      <c r="D84" s="104"/>
      <c r="E84" s="104"/>
      <c r="F84" s="104"/>
      <c r="G84" s="104"/>
      <c r="H84" s="10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7"/>
      <c r="B85" s="107"/>
      <c r="C85" s="107"/>
      <c r="D85" s="107"/>
      <c r="E85" s="107"/>
      <c r="F85" s="107"/>
      <c r="G85" s="107"/>
      <c r="H85" s="107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8" t="s">
        <v>117</v>
      </c>
      <c r="B86" s="108"/>
      <c r="C86" s="108"/>
      <c r="D86" s="108"/>
      <c r="E86" s="108"/>
      <c r="F86" s="108"/>
      <c r="G86" s="108"/>
      <c r="H86" s="10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04" t="s">
        <v>118</v>
      </c>
      <c r="B87" s="104"/>
      <c r="C87" s="104"/>
      <c r="D87" s="104"/>
      <c r="E87" s="104"/>
      <c r="F87" s="104"/>
      <c r="G87" s="104"/>
      <c r="H87" s="10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04" t="s">
        <v>119</v>
      </c>
      <c r="B88" s="104"/>
      <c r="C88" s="104"/>
      <c r="D88" s="104"/>
      <c r="E88" s="104"/>
      <c r="F88" s="104"/>
      <c r="G88" s="104"/>
      <c r="H88" s="10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04" t="s">
        <v>120</v>
      </c>
      <c r="B89" s="104"/>
      <c r="C89" s="104"/>
      <c r="D89" s="104"/>
      <c r="E89" s="104"/>
      <c r="F89" s="104"/>
      <c r="G89" s="104"/>
      <c r="H89" s="10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04" t="s">
        <v>121</v>
      </c>
      <c r="B90" s="104"/>
      <c r="C90" s="104"/>
      <c r="D90" s="104"/>
      <c r="E90" s="104"/>
      <c r="F90" s="104"/>
      <c r="G90" s="104"/>
      <c r="H90" s="10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122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5" t="s">
        <v>123</v>
      </c>
      <c r="B92" s="105"/>
      <c r="C92" s="105"/>
      <c r="D92" s="105"/>
      <c r="E92" s="105"/>
      <c r="F92" s="105"/>
      <c r="G92" s="105"/>
      <c r="H92" s="10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6" t="s">
        <v>124</v>
      </c>
      <c r="B93" s="106"/>
      <c r="C93" s="106"/>
      <c r="D93" s="106"/>
      <c r="E93" s="106"/>
      <c r="F93" s="106"/>
      <c r="G93" s="106"/>
      <c r="H93" s="10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6" t="s">
        <v>125</v>
      </c>
      <c r="B94" s="106"/>
      <c r="C94" s="106"/>
      <c r="D94" s="106"/>
      <c r="E94" s="106"/>
      <c r="F94" s="106"/>
      <c r="G94" s="106"/>
      <c r="H94" s="10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Kwiatowa</vt:lpstr>
      <vt:lpstr>Preambuła</vt:lpstr>
      <vt:lpstr>Kwiatowa!Obszar_wydruku</vt:lpstr>
      <vt:lpstr>'Strona tytułowa'!Obszar_wydruku</vt:lpstr>
      <vt:lpstr>Kwiatowa!Tytuły_wydruku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2022-08-16T06:07:32Z</cp:lastPrinted>
  <dcterms:created xsi:type="dcterms:W3CDTF">2013-05-29T11:09:02Z</dcterms:created>
  <dcterms:modified xsi:type="dcterms:W3CDTF">2022-12-15T12:27:51Z</dcterms:modified>
  <cp:category/>
  <cp:contentStatus/>
</cp:coreProperties>
</file>