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Zielątkowo - ul. Pogodna, Słoneczna\"/>
    </mc:Choice>
  </mc:AlternateContent>
  <xr:revisionPtr revIDLastSave="0" documentId="13_ncr:1_{A6008B26-A869-4658-A410-DCF15B45D2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ona tytułowa" sheetId="10" r:id="rId1"/>
    <sheet name="Pogodna" sheetId="7" r:id="rId2"/>
    <sheet name="Słoneczna" sheetId="11" r:id="rId3"/>
    <sheet name="Preambuła" sheetId="6" r:id="rId4"/>
  </sheets>
  <definedNames>
    <definedName name="_xlnm.Print_Area" localSheetId="1">Pogodna!$A$1:$G$38</definedName>
    <definedName name="_xlnm.Print_Area" localSheetId="2">Słoneczna!$A$1:$G$43</definedName>
    <definedName name="_xlnm.Print_Area" localSheetId="0">'Strona tytułowa'!$A$1:$G$27</definedName>
    <definedName name="_xlnm.Print_Titles" localSheetId="1">Pogodna!$1:$2</definedName>
    <definedName name="_xlnm.Print_Titles" localSheetId="2">Słoneczna!$1:$2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0" l="1"/>
  <c r="G26" i="10"/>
  <c r="F17" i="11" l="1"/>
  <c r="F13" i="11"/>
  <c r="G13" i="11" s="1"/>
  <c r="F12" i="11"/>
  <c r="G12" i="11" s="1"/>
  <c r="F15" i="11"/>
  <c r="G15" i="11" s="1"/>
  <c r="F14" i="11"/>
  <c r="G14" i="11" s="1"/>
  <c r="F11" i="11"/>
  <c r="G11" i="11" s="1"/>
  <c r="F41" i="11" l="1"/>
  <c r="G41" i="11" s="1"/>
  <c r="F40" i="11"/>
  <c r="G40" i="11" s="1"/>
  <c r="F39" i="11"/>
  <c r="G39" i="11" s="1"/>
  <c r="F38" i="11"/>
  <c r="F35" i="11"/>
  <c r="G35" i="11" s="1"/>
  <c r="F34" i="11"/>
  <c r="G34" i="11" s="1"/>
  <c r="F33" i="11"/>
  <c r="G33" i="11" s="1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D20" i="11"/>
  <c r="F20" i="11" s="1"/>
  <c r="G20" i="11" s="1"/>
  <c r="D19" i="11"/>
  <c r="F19" i="11" s="1"/>
  <c r="F16" i="11"/>
  <c r="G16" i="11" s="1"/>
  <c r="F10" i="11"/>
  <c r="F9" i="11"/>
  <c r="G9" i="11" s="1"/>
  <c r="F8" i="11"/>
  <c r="F5" i="11"/>
  <c r="G5" i="11" s="1"/>
  <c r="F4" i="11"/>
  <c r="F6" i="11" s="1"/>
  <c r="G25" i="10"/>
  <c r="F25" i="10"/>
  <c r="G38" i="7"/>
  <c r="F38" i="7"/>
  <c r="G37" i="7"/>
  <c r="F37" i="7"/>
  <c r="G6" i="7"/>
  <c r="F6" i="7"/>
  <c r="G12" i="7"/>
  <c r="F12" i="7"/>
  <c r="G31" i="7"/>
  <c r="F31" i="7"/>
  <c r="F20" i="7"/>
  <c r="G20" i="7" s="1"/>
  <c r="D14" i="7"/>
  <c r="F28" i="7"/>
  <c r="G28" i="7" s="1"/>
  <c r="D15" i="7"/>
  <c r="G10" i="11" l="1"/>
  <c r="F42" i="11"/>
  <c r="G38" i="11"/>
  <c r="G42" i="11" s="1"/>
  <c r="G8" i="11"/>
  <c r="F36" i="11"/>
  <c r="G19" i="11"/>
  <c r="G36" i="11" s="1"/>
  <c r="G4" i="11"/>
  <c r="G6" i="11" s="1"/>
  <c r="F26" i="7"/>
  <c r="G26" i="7" s="1"/>
  <c r="G17" i="11" l="1"/>
  <c r="G43" i="11" s="1"/>
  <c r="F43" i="11"/>
  <c r="F30" i="7"/>
  <c r="G30" i="7" s="1"/>
  <c r="F29" i="7"/>
  <c r="G29" i="7" s="1"/>
  <c r="F27" i="7"/>
  <c r="G27" i="7" s="1"/>
  <c r="F25" i="7"/>
  <c r="G25" i="7" s="1"/>
  <c r="F24" i="7"/>
  <c r="G24" i="7" s="1"/>
  <c r="F23" i="7"/>
  <c r="G23" i="7" s="1"/>
  <c r="F22" i="7"/>
  <c r="G22" i="7" s="1"/>
  <c r="F21" i="7"/>
  <c r="G21" i="7" s="1"/>
  <c r="F19" i="7"/>
  <c r="G19" i="7" s="1"/>
  <c r="F18" i="7"/>
  <c r="G18" i="7" s="1"/>
  <c r="F17" i="7"/>
  <c r="G17" i="7" s="1"/>
  <c r="F16" i="7"/>
  <c r="G16" i="7" s="1"/>
  <c r="F14" i="7"/>
  <c r="G14" i="7" s="1"/>
  <c r="F36" i="7"/>
  <c r="G36" i="7" s="1"/>
  <c r="F35" i="7"/>
  <c r="G35" i="7" s="1"/>
  <c r="F34" i="7"/>
  <c r="G34" i="7" s="1"/>
  <c r="F33" i="7"/>
  <c r="G33" i="7" s="1"/>
  <c r="F11" i="7"/>
  <c r="G11" i="7" s="1"/>
  <c r="F10" i="7"/>
  <c r="G10" i="7" s="1"/>
  <c r="F9" i="7"/>
  <c r="G9" i="7" s="1"/>
  <c r="F8" i="7"/>
  <c r="F5" i="7"/>
  <c r="G5" i="7" s="1"/>
  <c r="F4" i="7"/>
  <c r="G4" i="7" s="1"/>
  <c r="F15" i="7" l="1"/>
  <c r="G15" i="7" s="1"/>
  <c r="G8" i="7"/>
  <c r="G27" i="10" l="1"/>
  <c r="F27" i="10"/>
</calcChain>
</file>

<file path=xl/sharedStrings.xml><?xml version="1.0" encoding="utf-8"?>
<sst xmlns="http://schemas.openxmlformats.org/spreadsheetml/2006/main" count="343" uniqueCount="213">
  <si>
    <t>L.p.</t>
  </si>
  <si>
    <t>Ilość</t>
  </si>
  <si>
    <t>Adres obiektu:</t>
  </si>
  <si>
    <t>Kategoria obiektu:</t>
  </si>
  <si>
    <t>IV, XXV, XXVI</t>
  </si>
  <si>
    <t>Gmina Suchy Las
ul. Szkolna 13
62-002 Suchy Las</t>
  </si>
  <si>
    <t>Branże:</t>
  </si>
  <si>
    <t>Zestawienie kosztorysów:</t>
  </si>
  <si>
    <t>Nazwa 
i adres inwestora:</t>
  </si>
  <si>
    <t>drogowa, sanitarna</t>
  </si>
  <si>
    <t>Opis roboty</t>
  </si>
  <si>
    <t>Jedn.</t>
  </si>
  <si>
    <t>Cena jedn.
NETTO</t>
  </si>
  <si>
    <t>Wartość
NETTO</t>
  </si>
  <si>
    <t>Wartość
BRUTTO</t>
  </si>
  <si>
    <t>kpl</t>
  </si>
  <si>
    <t>m</t>
  </si>
  <si>
    <t>Roboty wykończeniowe, dokumentacja powykonawcza</t>
  </si>
  <si>
    <t>Inwentaryzacja geodezyjna zatwierdzona przez PODGiK w Poznaniu</t>
  </si>
  <si>
    <t>szt.</t>
  </si>
  <si>
    <t>Razem - roboty wykończeniowe, dokumentacja powykonawcza:</t>
  </si>
  <si>
    <t xml:space="preserve"> RAZEM: </t>
  </si>
  <si>
    <t>Dokumentacja powykonawcza, badania, karty charakterystyki, certyfikaty</t>
  </si>
  <si>
    <t>1</t>
  </si>
  <si>
    <t>1.1</t>
  </si>
  <si>
    <t>1.2</t>
  </si>
  <si>
    <t>Roboty w zakresie przygotowania terenu pod budowę</t>
  </si>
  <si>
    <t>Wprowadzenie tymczasowej organizacji ruchu, organizacja zaplecza budowy, itp.</t>
  </si>
  <si>
    <t>Roboty pomiarowe - obsługa geodezyjna</t>
  </si>
  <si>
    <t>Razem - roboty przygotowawcze:</t>
  </si>
  <si>
    <t>2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</si>
  <si>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</si>
  <si>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</si>
  <si>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</si>
  <si>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</si>
  <si>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</si>
  <si>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</si>
  <si>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</si>
  <si>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</si>
  <si>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</si>
  <si>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</si>
  <si>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</si>
  <si>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</si>
  <si>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</si>
  <si>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</si>
  <si>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2.1</t>
  </si>
  <si>
    <t>PREAMBUŁA</t>
  </si>
  <si>
    <t>1. Preambuła</t>
  </si>
  <si>
    <t>Przedmiar Robót (PR) należy rozpatrywać łącznie z pozostałymi częściami Specyfikacji Istotnych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</si>
  <si>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Przy dokonywaniu wyceny pozycji należy korzystać z Dokumentacji Projektowej oraz Specyfikacji Technicznych Wykonania i Odbioru Robót Budowlanych (STWiORB).</t>
  </si>
  <si>
    <t>Pozycje w Przedmiarach Robót opisują Roboty objęte Umową w sposób skrócony. Z reguły opis ten nie powiela pełnego opisu Robót i metod wykonania podanych w Dokumentacji Projektowej oraz STWiORB.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</si>
  <si>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Znajdujące  się w Dokumentacji Projektowej oraz STWiORB nazwy własne nie są wiążące i mogą być stosowane materiały równoważne przy warunku spełnienia wymagań podanych w Dokumentacji Projektowej oraz STWiORB. Wszelkie koszty wynikające z różnic materiałów dostarczonych względem materiałów  projektowanych pokrywa Wykonawca i nie może z tego tytułu żądać dodatkowej zapłaty.</t>
  </si>
  <si>
    <t>Ilości wstawione obok Pozycji w każdym Przedmiarze są wielkościami szacunkowymi określonymi na podstawie zatwierdzonego Projektu i zostały podane dla wygody stworzenia wspólnych zasad do sporządzenia ofert.</t>
  </si>
  <si>
    <t>Podstawą płatności będzie faktyczna ilość wykonanej pracy, tak jak zostanie ona obmierzona przez Wykonawcę i sprawdzona przez Zamawiającego oraz wyceniona w cenach jednostkowych i stawkach podanych w wycenionym Przedmiarze Robót.</t>
  </si>
  <si>
    <t>O ile nie zostało to wyraźnie i dokładnie określone w Specyfikacjach, to tylko pozycje wymienione w Przedmiarze Robót będą obmierzone. Koszty każdej z faz operacyjnych, które muszą po sobie następować dla zapewnienia odpowiedniej jakości wykonania, należy ująć w tej czy innej pozycji.</t>
  </si>
  <si>
    <t xml:space="preserve">Cena Jednostkowa lub 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Projektowej w celu uzyskania pełnych wskazówek, informacji, instrukcji lub opisów robót i zastosowanych materiałów. </t>
  </si>
  <si>
    <t>Roboty dodatkowe (o ile takie będą miały miejsce) będą mierzone na tych samych zasadach jak te, dla których podano ilości. Jeśli w opinii Zamawiającego roboty dodatkowe nie będą mogły być właściwie zmierzone lub wycenione, Zamawiający po konsultacji z Wykonawcą uzgodni odpowiednie ceny.</t>
  </si>
  <si>
    <t>Roboty muszą być wykonane według zasad fachowego wykonawstwa.</t>
  </si>
  <si>
    <t>2. Ilości</t>
  </si>
  <si>
    <t xml:space="preserve">Ilości podane dla poszczególnych pozycji w każdym PR stanowią szacunkową ilość każdej kategorii robót, które będą prowadzone na podstawie Umowy i zostały podane w celu stworzenia wspólnej podstawy dla ofert. Wykonawca nie ma żadnej gwarancji, że będzie się od niego wymagać wykonania ilości robót wskazanych pod jakąkolwiek pojedynczą pozycją w PR lub, że ilość nie będzie odbiegać pod względem wielkości od ilości podanych w PR.
Przy obmierzaniu wykonanych Robót nie będą uwzględniane żadne straty materiałów albo ich ilości w czasie ich transportu, składowania i zagęszczania.
</t>
  </si>
  <si>
    <t>Jeżeli w STWiORB lub w PR w sposób szczegółowy i wyraźny nie postanowiono inaczej, należy dokonywać wyłącznie obmiaru robót stałych. Roboty winny być mierzone według wymiarów wskazanych na rysunkach, z wyjątkiem przypadków, kiedy w Umowie opisano inaczej.</t>
  </si>
  <si>
    <t>3. Jednostki miary</t>
  </si>
  <si>
    <t xml:space="preserve">Stosowane jednostki obliczeniowe są to jednostki wyszczególnione i dopuszczone w obowiązującym Systemie Międzynarodowym (SI) i zastosowane w dokumentacji technicznej. Skróty w Przedmiarach Robót należy rozumieć następująco:
</t>
  </si>
  <si>
    <t>m metr
m2 metr kwadratowy
ryczałt
szt. sztuka
kpl. komplet
DN średnica nominalna
PN ciśnienie nominalne</t>
  </si>
  <si>
    <t>m2 metr kwadratowy</t>
  </si>
  <si>
    <t>Jeżeli w Umowie nie napisano inaczej długość uzbrojenia liczona będzie w metrach wykonanej rury, bez uwzględniania długości komór i studni, do lica ściany tych obiektów.</t>
  </si>
  <si>
    <t>kpl komplet</t>
  </si>
  <si>
    <t>Jeżeli w Umowie nie napisano inaczej, komplet oznacza wszystkie materiały, robociznę i pozostałe koszty potrzebne do prawidłowego wykonania elementu ujętego w przedmiarze robót.</t>
  </si>
  <si>
    <t>4. Wycena</t>
  </si>
  <si>
    <t>Jeżeli nie wskazano inaczej w Umowie, to Umowa będzie obejmowała całość robót, jak określono w Dokumentacji Projektowej i w Specyfikacjach Technicznych Wykonania i Odbioru Robót Budowlanych, w oparciu o stawki jednostkowe i ceny podane w wycenionym Przedmiarze Robót.</t>
  </si>
  <si>
    <t>Ceny i ceny jednostkowe podane w Przedmiarze Robót powinny być wartościami globalnymi, stanowić całkowitą, wszystko obejmującą wartość robót opisanych w tych pozycjach, włączając koszty i wydatki konieczne dla wykonania opisanych Robót, razem ze wszystkimi robotami tymczasowymi i instalacjami, które mogą okazać się niezbędne, oraz zawierać wszelkie ogólne ryzyko, obciążenia i obowiązki wymienione w Umowie lub z jej wynikające. Przyjmuje się, że koszty organizacyjne, ogólne, zysk i dodatki dotyczące wszystkich zobowiązań są równo rozłożone na wszystkie Ceny Jednostkowe.</t>
  </si>
  <si>
    <t>Ceny i ceny jednostkowe powinny być wprowadzone dla każdej pozycji Przedmiaru Robót. Pozycje Robót opisanych w Przedmiarze Robót, przy których wpisano "zero" lub nie umieszczono żadnej stawki lub ceny, nie będą zapłacone przez Zamawiającego po wykonaniu i będzie się uważało, że są pokryte przez stawki i ceny innych pozycji Przedmiaru Robót.</t>
  </si>
  <si>
    <t>Ceny i ceny jednostkowe wprowadzone do Przedmiaru Robót należy podać w cenach netto (bez podatku VAT).</t>
  </si>
  <si>
    <t xml:space="preserve">Uważa się, że ceny za prace, ujęte w opisie przedmiotu zamówienia, których nie przedstawiono w oddzielnych pozycjach, zostały rozłożone na Ceny Jednostkowe i ceny podane dla innych elementów robót. </t>
  </si>
  <si>
    <t>Wartości wprowadzane dla każdej pozycji Przedmiaru Robót winny być wynikiem przemnożenia ilości jednostek przez Cenę jednostkową. Zamawiający dokona poprawek jakichkolwiek błędów arytmetycznych powstałych podczas naliczenia lub dodawania w sposób określony w Instrukcjach dla wykonawców składających oferty.</t>
  </si>
  <si>
    <t xml:space="preserve">Ceny i ceny jednostkowe powinny zawierać ewentualną aktualizację Projektu Organizacji Ruchu lub jego ponowne opracowanie jeśli wystąpi taka konieczność, oznakowanie na czas wykonywania robót w tym także koszt ewentualnych zastępczych miejsc parkingowych dla mieszkańców. </t>
  </si>
  <si>
    <t xml:space="preserve">Ceny i ceny jednostkowe powinny zawierać koszty zajęcia pasa drogowego. </t>
  </si>
  <si>
    <t xml:space="preserve">Ceny i ceny jednostkowe powinny zawierać koszty wykonania dokumentacji powykonawczej. </t>
  </si>
  <si>
    <t>Ceny i ceny jednostkowe powinny zawierać koszty wykonania cyfrowej inwentaryzacji sieci oraz archiwizacji.</t>
  </si>
  <si>
    <t>Ceny i ceny jednostkowe powinny zawierać wszelkie opłaty celne i importowe.</t>
  </si>
  <si>
    <t>Ceny i ceny jednostkowe powinny zawierać wszelkie opłaty związane z ewentualnym nadzorem gestorów sieci.</t>
  </si>
  <si>
    <t>W cenach jednostkowych i kwotach ryczałtowych należy uwzględniać w szczególności: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</si>
  <si>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</si>
  <si>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</si>
  <si>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</si>
  <si>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</si>
  <si>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5) koszty wszelkich pomiarów, badań, prób i testów wykonanych zgodnie z wymaganiami umowy i PZJ, z uwzględnieniem dodatkowych badań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</si>
  <si>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</si>
  <si>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</si>
  <si>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</si>
  <si>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9) Koszty oznakowania inwestycji zgodnie z wytycznymi AQUANET SA</t>
  </si>
  <si>
    <t>Cena jednostkowa metra bieżącego rurociągu powinna zawierać (ale nie powinna się tylko do tego ograniczać):</t>
  </si>
  <si>
    <t>1) zakup, załadunek, transport, rozładunek na Teren Budowy i składowania wszystkich materiałów w tym materiałów pomocniczych</t>
  </si>
  <si>
    <t>2) zabezpieczenie i oznakowanie terenu robót oraz wykopów wraz z uporządkowaniem i przywróceniem terenu do stanu pierwotnego, włącznie z odtworzeniem nawierzchni utwardzonych i innych na trasie kanału oraz montaż i demontaż konstrukcji podwieszeń i podparć rurociągów</t>
  </si>
  <si>
    <t>3) wykonanie przekopów kontrolnych oraz montaż i demontaż konstrukcji podwieszeń i podparć rurociągów</t>
  </si>
  <si>
    <t>4) wykonanie określonych w postanowieniach umowy badań, pomiarów, sondowań i sprawdzeń robót, a w tym także prób szczelności</t>
  </si>
  <si>
    <t>5) wykonanie wykopu wraz z zabezpieczeniem ścian, zagęszczenie podłoża gruntu w wykopie, wykonanie podsypki, obsypki i zasypanie z zagęszczeniem (ewentualna wymiana gruntu) wraz zakupem i dowozem niezbędnych materiałów, składowaniem i utylizacją oraz odwodnienie wykopu</t>
  </si>
  <si>
    <t>6) prace geodezyjne, związane z wyznaczeniem, realizacją i inwentaryzacją powykonawczą robót i obiektu wraz ze sporządzeniem wymaganej dokumentacji</t>
  </si>
  <si>
    <t>7) montaż rur</t>
  </si>
  <si>
    <t>8) wpięcie do istniejącej sieci kanalizacyjnej i/lub wodociągowej</t>
  </si>
  <si>
    <t>9) oznakowanie trasy rurociągu</t>
  </si>
  <si>
    <t>10) wykonanie ewentualnych rur osłonowych</t>
  </si>
  <si>
    <t>11) wszystkie koszty pośrednie związane z wykonaniem zakresu robót objętych umową</t>
  </si>
  <si>
    <t>Cena jednostkowa kompletu kształtek i armatury powinna zawierać (ale nie powinna się tylko do tego ograniczać):</t>
  </si>
  <si>
    <t>1) montaż kształtek i armatury</t>
  </si>
  <si>
    <t>2) roboty ziemne i pomocnicze oraz koszty pośrednie związane z wykonaniem zakresu robót objętych umową</t>
  </si>
  <si>
    <t>Cena jednostkowa metra kwadratowego odtworzenia nawierzchni powinna zawierać (ale nie powinna się tylko do tego ograniczać):</t>
  </si>
  <si>
    <t>1) oznakowanie robót</t>
  </si>
  <si>
    <t>2) rozbiórkę poszczególnych elementów nawierzchni</t>
  </si>
  <si>
    <t>3) koszty opłat za unieszkodliwienie i składowania materiałów odpadowych i z rozbiórki</t>
  </si>
  <si>
    <t>4) wykonanie i utrzymanie dróg tymczasowych w obrębie robót</t>
  </si>
  <si>
    <t>5) zagęszczenie wbudowanego gruntu warstwami do żądanego stopnia zagęszczenia</t>
  </si>
  <si>
    <t>6) wykonanie podbudów</t>
  </si>
  <si>
    <t>7) wykonanie nawierzchni</t>
  </si>
  <si>
    <t>8) wykonanie wszystkich niezbędnych badań wymaganych w ST</t>
  </si>
  <si>
    <t>Cena jednostkowa kompletu robót ziemnych i montażowych powinna zawierać (ale nie powinna się tylko do tego ograniczać):</t>
  </si>
  <si>
    <t>2) montaż poszczególnych elementów uzbrojenia</t>
  </si>
  <si>
    <t>3) roboty ziemne i pomocnicze oraz koszty pośrednie związane z wykonaniem zakresu robót objętych umową</t>
  </si>
  <si>
    <t>5. Warunek rozpoczęcia wykonywania robót w zakresie przyłączy</t>
  </si>
  <si>
    <t>a) Dostarczenie Zamawiającemu przez Wykonawcę podpisanych przez posiadaczy gruntów, na których mają być te przyłącza posadowione, wniosków o zawarcie umowy na odprowadzenie ścieków bytowych/przemysłowych oraz dostarczanie wody. Wzór wniosku o zawarcie umowy dostępny jest na stronie internetowej www.aquanet.pl Wykonawca zobowiązany jest do systematycznego i niezwłocznego przekazywania Zamawiającemu podpisanych wniosków o zawarcie umowy lub informowania Zamawiającego o odmowie podpisania takiego wniosku. Wnioski o zawarcie umowy należy wypełnić czytelnie, uwzględniając wszystkie wymagane pola (szczególnie nr telefonu kontaktowego do klienta).</t>
  </si>
  <si>
    <t xml:space="preserve">b) Dostarczenie Zamawiającemu podpisanej Umowy (Umowy Wykonawca otrzyma od Zamawiającego po zrealizowaniu punktu a),). Wykonawca zobowiązany jest do systematycznego i niezwłocznego przekazywania Zamawiającemu podpisanych Umów o odprowadzenie ścieków. Zamawiający zobowiązuje się przygotować Umowę w ciągu 14 dni roboczych od daty otrzymania wniosku. Czas przeznaczony na pozyskanie podpisanych wniosków i Umów, o których mowa powyżej, należy uwzględnić w harmonogramie robót. </t>
  </si>
  <si>
    <t>c) W przypadku braku zgody właściciela posesji na podpisanie Umowy przyłącze należy wykonać do granicy posesji oraz zaślepić korkiem.</t>
  </si>
  <si>
    <t>d) Wykonawca ujmie koszty wynikające z prac opisanych w niniejszym punkcie zgodnie z zapisami punktu 4 PREAMBUŁY do kosztorysu ofertowego.</t>
  </si>
  <si>
    <t xml:space="preserve">Analogicznie w przypadku sieci wodociągowej </t>
  </si>
  <si>
    <t>6. Kody pozycji przedmiaru robót</t>
  </si>
  <si>
    <t>Pozycje przedmiaru zostały określone zgodnie z ustaloną indywidualnie systematyką.</t>
  </si>
  <si>
    <t>Kod składa się z liter i cyfr i oznacza nr tomu Projektu Wykonawczego lub w przypadku pozycji warunków ogólnych numer punktu w ST.</t>
  </si>
  <si>
    <t>Wykonanie koryta pod warstwy konstrukcyjne nawierzchni drogowych wraz z utylizacją materiałów</t>
  </si>
  <si>
    <t>Humusowanie terenu z obsianiem trawą przy grubości ziemi urodzajnej 15 cm</t>
  </si>
  <si>
    <t>Porządkowanie terenu budowy</t>
  </si>
  <si>
    <t>Inwestycja:</t>
  </si>
  <si>
    <t xml:space="preserve">Kanalizacja deszczowa - betonowe studnie rewizyjne Ø 1000 wraz z włazami </t>
  </si>
  <si>
    <t xml:space="preserve">Kanalizacja deszczowa - betonowe studzienki ściekowe z osadnikiem Ø 500 mm i wpustem ulicznym typu ciężkiego </t>
  </si>
  <si>
    <t>Roboty w zakresie budowy kanalizacji deszczowej</t>
  </si>
  <si>
    <t>Razem - budowa kanalizacji deszczowej:</t>
  </si>
  <si>
    <t>Kanalizacja deszczowa - przykanaliki z rur PVC łączonych na wcisk o średnicy Ø 200 mm</t>
  </si>
  <si>
    <t>Kanalizacja deszczowa - kanał z rur PVC łączonych na wcisk o średnicy Ø 315 mm</t>
  </si>
  <si>
    <t>Wprowadzenie stałej organizacji ruchu</t>
  </si>
  <si>
    <t>Zjazd indywidualny - podsypka cementowo piaskowa 1:4 gr. 3 cm</t>
  </si>
  <si>
    <t>Razem - roboty budowlane - brukarskie, nawierzchniowe:</t>
  </si>
  <si>
    <t>KOSZTORYS OFERTOWY</t>
  </si>
  <si>
    <t>2.6</t>
  </si>
  <si>
    <t>2.7</t>
  </si>
  <si>
    <t>3.5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</si>
  <si>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</si>
  <si>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</si>
  <si>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Nazwa zadania: 
Budowa dróg w rejonie ulicy Diamentowej w Suchym Lesie - ETAP IIa</t>
  </si>
  <si>
    <t>Roboty budowlane - brukarskie, nawierzchniowe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</si>
  <si>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</si>
  <si>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</si>
  <si>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</si>
  <si>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</si>
  <si>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</si>
  <si>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45233161-5</t>
  </si>
  <si>
    <t>Roboty budowlane w zakresie ścieżek pieszych</t>
  </si>
  <si>
    <t>45233200-1</t>
  </si>
  <si>
    <t>Roboty w zakresie różnych nawierzchni</t>
  </si>
  <si>
    <t>45233290-8</t>
  </si>
  <si>
    <t>Instalowanie znaków drogowych</t>
  </si>
  <si>
    <t>45236000-0</t>
  </si>
  <si>
    <t>Wyrównywanie terenu</t>
  </si>
  <si>
    <t>45232400-6</t>
  </si>
  <si>
    <t>Roboty budowlane w zakresie kanałów ściekowych</t>
  </si>
  <si>
    <t>45231110-9</t>
  </si>
  <si>
    <t>Roboty budowlane w zakresie kładzenia rurociągów</t>
  </si>
  <si>
    <t>45231300-8</t>
  </si>
  <si>
    <t>Roboty budowlane w zakresie budowy wodociągów i rurociągów do odpr. ścieków</t>
  </si>
  <si>
    <t>Inwestycja</t>
  </si>
  <si>
    <t>Koszt netto</t>
  </si>
  <si>
    <t>Koszt brutto</t>
  </si>
  <si>
    <t>1.</t>
  </si>
  <si>
    <t>2.</t>
  </si>
  <si>
    <t>Razem:</t>
  </si>
  <si>
    <t>Zielątkowo, ul. Pogodna</t>
  </si>
  <si>
    <t>Zielątkowo, ul. Słoneczna</t>
  </si>
  <si>
    <t>Jezdnia - betonowa kostka brukowa koloru szarego gr. 8cm</t>
  </si>
  <si>
    <t>Jezdnia - podsypka cementowo piaskowa 1:4 gr. 3 cm</t>
  </si>
  <si>
    <t>Jezdnia - podbudowa zasadnicza z KŁSM 0/31,5mm gr. 20 cm</t>
  </si>
  <si>
    <t>Roboty rozbiórkowe (bitumy, betony, tłuczeń, podbudowy, humus, krzewy itp.)</t>
  </si>
  <si>
    <t>Jezdnia - podbudowa pomocnicza z gruntu stabilizowanego spoiwem hydraulicznym C1,5/2,0 gr. 10 cm</t>
  </si>
  <si>
    <t>Chodnik - podsypka cementowo piaskowa 1:4 gr. 3 cm</t>
  </si>
  <si>
    <t>Chodnik - podbudowa pomocnicza z KŁSM 0/31,5mm gr. 10 cm</t>
  </si>
  <si>
    <t>Chodnik - betonowa kostka brukowa koloru czerwonego gr. 8cm</t>
  </si>
  <si>
    <t>Zjazd indywidualny - betonowa kostka brukowa koloru grafitowego gr. 8cm</t>
  </si>
  <si>
    <t>Zjazd indywidualny - podbudowa pomocnicza z KŁSM 0/31,5mm gr. 20 cm</t>
  </si>
  <si>
    <t>Krawężniki betonowe najazdowe 15x30, 15x22, 15x22-30 cm na ławie z betonu C 12/15</t>
  </si>
  <si>
    <t>Obrzeża betonowe 8x30 na ławie z betonu C12/15</t>
  </si>
  <si>
    <t>Opornik betonowy 12x25 na ławie z betonu C12/15</t>
  </si>
  <si>
    <t>Jezdnia/próg zwalniający - dodatkowa warstwa z KŁSM 0/31,5mm gr. 10 cm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</si>
  <si>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</si>
  <si>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</si>
  <si>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</si>
  <si>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</si>
  <si>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</si>
  <si>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</si>
  <si>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</si>
  <si>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</si>
  <si>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</si>
  <si>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</si>
  <si>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</si>
  <si>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</si>
  <si>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Wykonanie kompletnego zasilania elektroenergetycznego przepompowni sieci kanalizacji deszczowej</t>
  </si>
  <si>
    <t>Budowa kompletnej przepompowni sieci kanalizacji deszczowej</t>
  </si>
  <si>
    <t>Rurociąg tłoczny z rur PE100 SDR17 PN10 o średnicy DN160/9,5mm</t>
  </si>
  <si>
    <t>2.8</t>
  </si>
  <si>
    <t xml:space="preserve">Kanalizacja deszczowa - betonowa studnia rozprężna Ø 1000 wraz z włazami </t>
  </si>
  <si>
    <t>2.9</t>
  </si>
  <si>
    <t xml:space="preserve">Kanalizacja deszczowa - komora rewizyjna Ø 1500 na rurociągu tłocznym wraz z włazami </t>
  </si>
  <si>
    <t>Zielątkowo, ul. Pogodna, Słoneczna</t>
  </si>
  <si>
    <t>Kosztorys OFERTOWY
ZIELĄTKOWO - BUDOWA UL. POGODNEJ</t>
  </si>
  <si>
    <t>2. Zielątkowo - budowa ul. Słonecznej</t>
  </si>
  <si>
    <t>1. Zielątkowo - budowa ul. Pogodnej</t>
  </si>
  <si>
    <t>Kosztorys OFERTOWY
ZIELĄTKOWO - BUDOWA UL. SŁONECZNEJ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</si>
</sst>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2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Arial"/>
      <charset val="238"/>
    </font>
    <font>
      <sz val="11"/>
      <color theme="1"/>
      <name val="Czcionka tekstu podstawowego"/>
      <family val="2"/>
      <charset val="238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 val="singleAccounting"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0" fillId="4" borderId="0" xfId="3" applyFont="1" applyFill="1" applyAlignment="1">
      <alignment horizontal="left" vertical="center" wrapText="1"/>
    </xf>
    <xf numFmtId="0" fontId="9" fillId="4" borderId="0" xfId="3" applyFill="1" applyAlignment="1">
      <alignment horizontal="left" vertical="center" wrapText="1"/>
    </xf>
    <xf numFmtId="0" fontId="9" fillId="4" borderId="0" xfId="3" applyFill="1" applyAlignment="1">
      <alignment wrapText="1"/>
    </xf>
    <xf numFmtId="0" fontId="9" fillId="0" borderId="0" xfId="3" applyAlignment="1">
      <alignment wrapText="1"/>
    </xf>
    <xf numFmtId="0" fontId="12" fillId="4" borderId="0" xfId="3" applyFont="1" applyFill="1" applyAlignment="1">
      <alignment horizontal="center" vertical="center" wrapText="1"/>
    </xf>
    <xf numFmtId="0" fontId="13" fillId="4" borderId="0" xfId="3" applyFont="1" applyFill="1" applyAlignment="1">
      <alignment horizontal="left" vertical="center" wrapText="1"/>
    </xf>
    <xf numFmtId="0" fontId="1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wrapText="1"/>
    </xf>
    <xf numFmtId="0" fontId="1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justify" vertical="top" wrapText="1"/>
    </xf>
    <xf numFmtId="0" fontId="3" fillId="4" borderId="0" xfId="3" applyFont="1" applyFill="1" applyAlignment="1">
      <alignment horizontal="left"/>
    </xf>
    <xf numFmtId="0" fontId="3" fillId="0" borderId="2" xfId="0" applyFont="1" applyBorder="1" applyAlignment="1">
      <alignment vertical="center" wrapText="1"/>
    </xf>
    <xf numFmtId="49" fontId="4" fillId="2" borderId="14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16" fillId="2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1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15" xfId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49" fontId="3" fillId="0" borderId="20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4" fontId="3" fillId="2" borderId="7" xfId="1" applyFont="1" applyFill="1" applyBorder="1" applyAlignment="1">
      <alignment vertical="center" wrapText="1"/>
    </xf>
    <xf numFmtId="44" fontId="3" fillId="0" borderId="7" xfId="1" applyFont="1" applyBorder="1" applyAlignment="1">
      <alignment horizontal="center" vertical="center" wrapText="1"/>
    </xf>
    <xf numFmtId="44" fontId="3" fillId="0" borderId="21" xfId="1" applyFont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44" fontId="4" fillId="3" borderId="22" xfId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4" fontId="3" fillId="2" borderId="8" xfId="1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49" fontId="16" fillId="2" borderId="17" xfId="0" applyNumberFormat="1" applyFont="1" applyFill="1" applyBorder="1" applyAlignment="1">
      <alignment horizontal="center" vertical="center" wrapText="1"/>
    </xf>
    <xf numFmtId="44" fontId="4" fillId="3" borderId="18" xfId="1" applyFont="1" applyFill="1" applyBorder="1" applyAlignment="1">
      <alignment horizontal="center" vertical="center" wrapText="1"/>
    </xf>
    <xf numFmtId="44" fontId="4" fillId="3" borderId="19" xfId="1" applyFont="1" applyFill="1" applyBorder="1" applyAlignment="1">
      <alignment horizontal="center" vertical="center" wrapText="1"/>
    </xf>
    <xf numFmtId="44" fontId="4" fillId="2" borderId="12" xfId="1" applyFont="1" applyFill="1" applyBorder="1" applyAlignment="1">
      <alignment horizontal="center" vertical="center" wrapText="1"/>
    </xf>
    <xf numFmtId="44" fontId="4" fillId="2" borderId="13" xfId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19" fillId="0" borderId="0" xfId="0" applyNumberFormat="1" applyFont="1" applyAlignment="1">
      <alignment vertical="center"/>
    </xf>
    <xf numFmtId="0" fontId="3" fillId="5" borderId="4" xfId="0" applyFont="1" applyFill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4" fontId="3" fillId="0" borderId="33" xfId="0" applyNumberFormat="1" applyFont="1" applyBorder="1" applyAlignment="1">
      <alignment vertical="center" wrapText="1"/>
    </xf>
    <xf numFmtId="44" fontId="3" fillId="2" borderId="33" xfId="1" applyFont="1" applyFill="1" applyBorder="1" applyAlignment="1">
      <alignment vertical="center" wrapText="1"/>
    </xf>
    <xf numFmtId="44" fontId="3" fillId="0" borderId="4" xfId="1" applyFont="1" applyBorder="1" applyAlignment="1">
      <alignment horizontal="center" vertical="center" wrapText="1"/>
    </xf>
    <xf numFmtId="44" fontId="3" fillId="0" borderId="22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4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18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49" fontId="3" fillId="3" borderId="17" xfId="0" applyNumberFormat="1" applyFont="1" applyFill="1" applyBorder="1" applyAlignment="1">
      <alignment horizontal="right" vertical="center" wrapText="1"/>
    </xf>
    <xf numFmtId="49" fontId="3" fillId="3" borderId="4" xfId="0" applyNumberFormat="1" applyFont="1" applyFill="1" applyBorder="1" applyAlignment="1">
      <alignment horizontal="right" vertical="center" wrapText="1"/>
    </xf>
    <xf numFmtId="49" fontId="3" fillId="3" borderId="26" xfId="0" applyNumberFormat="1" applyFont="1" applyFill="1" applyBorder="1" applyAlignment="1">
      <alignment horizontal="right" vertical="center" wrapText="1"/>
    </xf>
    <xf numFmtId="49" fontId="3" fillId="3" borderId="27" xfId="0" applyNumberFormat="1" applyFont="1" applyFill="1" applyBorder="1" applyAlignment="1">
      <alignment horizontal="right" vertical="center" wrapText="1"/>
    </xf>
    <xf numFmtId="49" fontId="3" fillId="3" borderId="28" xfId="0" applyNumberFormat="1" applyFont="1" applyFill="1" applyBorder="1" applyAlignment="1">
      <alignment horizontal="right" vertical="center" wrapText="1"/>
    </xf>
    <xf numFmtId="49" fontId="16" fillId="2" borderId="4" xfId="0" applyNumberFormat="1" applyFont="1" applyFill="1" applyBorder="1" applyAlignment="1">
      <alignment horizontal="left" vertical="center" wrapText="1"/>
    </xf>
    <xf numFmtId="49" fontId="16" fillId="2" borderId="22" xfId="0" applyNumberFormat="1" applyFont="1" applyFill="1" applyBorder="1" applyAlignment="1">
      <alignment horizontal="left" vertical="center" wrapText="1"/>
    </xf>
    <xf numFmtId="49" fontId="3" fillId="3" borderId="23" xfId="0" applyNumberFormat="1" applyFont="1" applyFill="1" applyBorder="1" applyAlignment="1">
      <alignment horizontal="right" vertical="center" wrapText="1"/>
    </xf>
    <xf numFmtId="49" fontId="3" fillId="3" borderId="24" xfId="0" applyNumberFormat="1" applyFont="1" applyFill="1" applyBorder="1" applyAlignment="1">
      <alignment horizontal="right" vertical="center" wrapText="1"/>
    </xf>
    <xf numFmtId="49" fontId="3" fillId="3" borderId="25" xfId="0" applyNumberFormat="1" applyFont="1" applyFill="1" applyBorder="1" applyAlignment="1">
      <alignment horizontal="right" vertical="center" wrapText="1"/>
    </xf>
    <xf numFmtId="0" fontId="14" fillId="4" borderId="0" xfId="3" applyFont="1" applyFill="1" applyAlignment="1">
      <alignment horizontal="left" vertical="top" wrapText="1"/>
    </xf>
    <xf numFmtId="0" fontId="11" fillId="4" borderId="0" xfId="3" applyFont="1" applyFill="1" applyAlignment="1">
      <alignment horizontal="center" vertical="center" wrapText="1"/>
    </xf>
    <xf numFmtId="0" fontId="12" fillId="4" borderId="0" xfId="3" applyFont="1" applyFill="1" applyAlignment="1">
      <alignment horizontal="center" vertical="center" wrapText="1"/>
    </xf>
    <xf numFmtId="0" fontId="13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center" vertical="top" wrapText="1"/>
    </xf>
    <xf numFmtId="0" fontId="1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center" vertical="top" wrapText="1"/>
    </xf>
    <xf numFmtId="0" fontId="15" fillId="4" borderId="0" xfId="3" applyFont="1" applyFill="1" applyAlignment="1">
      <alignment horizontal="left" vertical="top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</cellXfs>
  <cellStyles count="4">
    <cellStyle name="Normalny" xfId="0" builtinId="0"/>
    <cellStyle name="Normalny 2" xfId="3" xr:uid="{EDCFDE19-5DBB-40E2-951E-9C82DF93F462}"/>
    <cellStyle name="Normalny_KI_2012_SIECI" xfId="2" xr:uid="{792A3A3F-BE63-493C-8FCF-F59939199C29}"/>
    <cellStyle name="Walutowy" xfId="1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17</xdr:row>
      <xdr:rowOff>123825</xdr:rowOff>
    </xdr:from>
    <xdr:to>
      <xdr:col>6</xdr:col>
      <xdr:colOff>139065</xdr:colOff>
      <xdr:row>20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071527A-3857-44CA-B9B2-02FCD13C46B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3362325"/>
          <a:ext cx="824865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0</xdr:row>
      <xdr:rowOff>76200</xdr:rowOff>
    </xdr:from>
    <xdr:to>
      <xdr:col>6</xdr:col>
      <xdr:colOff>1104900</xdr:colOff>
      <xdr:row>0</xdr:row>
      <xdr:rowOff>590550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6EB4427-DC19-4291-9E36-DFB24D1CDA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76200"/>
          <a:ext cx="476250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0</xdr:row>
      <xdr:rowOff>76200</xdr:rowOff>
    </xdr:from>
    <xdr:to>
      <xdr:col>6</xdr:col>
      <xdr:colOff>1104900</xdr:colOff>
      <xdr:row>1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94225CE-1EEF-4B33-A870-CA98E7E28CA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76200"/>
          <a:ext cx="476250" cy="514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B7C0-F94A-4B72-8055-75C617761E2C}">
  <sheetPr>
    <pageSetUpPr fitToPage="1"/>
  </sheetPr>
  <dimension ref="A1:J38"/>
  <sheetViews>
    <sheetView tabSelected="1" view="pageBreakPreview" zoomScaleNormal="100" zoomScaleSheetLayoutView="100" workbookViewId="0">
      <selection activeCell="G27" sqref="G27"/>
    </sheetView>
  </sheetViews>
  <sheetFormatPr defaultColWidth="9.140625" defaultRowHeight="15"/>
  <cols>
    <col min="1" max="1" width="12.85546875" style="2" customWidth="1"/>
    <col min="2" max="2" width="8" style="1" customWidth="1"/>
    <col min="3" max="4" width="13.5703125" style="2" customWidth="1"/>
    <col min="5" max="5" width="12" style="2" customWidth="1"/>
    <col min="6" max="6" width="15.140625" style="2" customWidth="1"/>
    <col min="7" max="7" width="14.85546875" style="2" customWidth="1"/>
    <col min="8" max="8" width="13.5703125" style="2" customWidth="1"/>
    <col min="9" max="16384" width="9.140625" style="2"/>
  </cols>
  <sheetData>
    <row r="1" spans="1:10" ht="30" customHeight="1">
      <c r="A1" s="76" t="s">
        <v>140</v>
      </c>
      <c r="B1" s="76"/>
      <c r="C1" s="76"/>
      <c r="D1" s="76"/>
      <c r="E1" s="76"/>
      <c r="F1" s="76"/>
      <c r="G1" s="76"/>
    </row>
    <row r="2" spans="1:10" ht="7.5" customHeight="1"/>
    <row r="3" spans="1:10" s="3" customFormat="1" ht="21" customHeight="1">
      <c r="A3" s="77" t="s">
        <v>148</v>
      </c>
      <c r="B3" s="77"/>
      <c r="C3" s="77"/>
      <c r="D3" s="77"/>
      <c r="E3" s="77"/>
      <c r="F3" s="77"/>
      <c r="G3" s="77"/>
    </row>
    <row r="4" spans="1:10" s="3" customFormat="1" ht="13.5" customHeight="1">
      <c r="A4" s="78" t="s">
        <v>149</v>
      </c>
      <c r="B4" s="78"/>
      <c r="C4" s="54" t="s">
        <v>150</v>
      </c>
      <c r="D4" s="54"/>
      <c r="E4" s="54"/>
      <c r="F4" s="54"/>
      <c r="G4" s="54"/>
      <c r="H4" s="54"/>
    </row>
    <row r="5" spans="1:10" s="3" customFormat="1" ht="13.5" customHeight="1">
      <c r="A5" s="78" t="s">
        <v>151</v>
      </c>
      <c r="B5" s="78"/>
      <c r="C5" s="54" t="s">
        <v>152</v>
      </c>
      <c r="D5" s="54"/>
      <c r="E5" s="54"/>
      <c r="F5" s="54"/>
      <c r="G5" s="54"/>
      <c r="H5" s="54"/>
    </row>
    <row r="6" spans="1:10" s="3" customFormat="1" ht="13.5" customHeight="1">
      <c r="A6" s="75" t="s">
        <v>153</v>
      </c>
      <c r="B6" s="75"/>
      <c r="C6" s="1" t="s">
        <v>154</v>
      </c>
      <c r="D6" s="54"/>
      <c r="E6" s="54"/>
      <c r="F6" s="54"/>
      <c r="G6" s="54"/>
      <c r="H6" s="54"/>
    </row>
    <row r="7" spans="1:10" s="3" customFormat="1" ht="13.5" customHeight="1">
      <c r="A7" s="75" t="s">
        <v>155</v>
      </c>
      <c r="B7" s="75"/>
      <c r="C7" s="1" t="s">
        <v>156</v>
      </c>
      <c r="D7" s="54"/>
      <c r="E7" s="54"/>
      <c r="F7" s="54"/>
      <c r="G7" s="54"/>
      <c r="H7" s="54"/>
    </row>
    <row r="8" spans="1:10" s="3" customFormat="1" ht="13.5" customHeight="1">
      <c r="A8" s="75" t="s">
        <v>157</v>
      </c>
      <c r="B8" s="75"/>
      <c r="C8" s="1" t="s">
        <v>158</v>
      </c>
      <c r="D8" s="54"/>
      <c r="E8" s="54"/>
      <c r="F8" s="54"/>
      <c r="G8" s="54"/>
      <c r="H8" s="54"/>
    </row>
    <row r="9" spans="1:10" s="3" customFormat="1" ht="13.5" customHeight="1">
      <c r="A9" s="75" t="s">
        <v>159</v>
      </c>
      <c r="B9" s="75"/>
      <c r="C9" s="1" t="s">
        <v>160</v>
      </c>
      <c r="D9" s="54"/>
      <c r="E9" s="54"/>
      <c r="F9" s="54"/>
      <c r="G9" s="54"/>
      <c r="H9" s="54"/>
    </row>
    <row r="10" spans="1:10" s="3" customFormat="1" ht="13.5" customHeight="1">
      <c r="A10" s="78" t="s">
        <v>161</v>
      </c>
      <c r="B10" s="78"/>
      <c r="C10" s="1" t="s">
        <v>162</v>
      </c>
      <c r="D10" s="54"/>
      <c r="E10" s="54"/>
      <c r="F10" s="54"/>
      <c r="G10" s="54"/>
      <c r="H10" s="54"/>
    </row>
    <row r="11" spans="1:10" s="3" customFormat="1" ht="13.5" customHeight="1">
      <c r="A11" s="75" t="s">
        <v>163</v>
      </c>
      <c r="B11" s="75"/>
      <c r="C11" s="1" t="s">
        <v>164</v>
      </c>
      <c r="D11" s="54"/>
      <c r="E11" s="54"/>
      <c r="F11" s="54"/>
      <c r="G11" s="54"/>
      <c r="H11" s="54"/>
    </row>
    <row r="12" spans="1:10" s="3" customFormat="1" ht="13.5" customHeight="1">
      <c r="A12" s="75" t="s">
        <v>165</v>
      </c>
      <c r="B12" s="75"/>
      <c r="C12" s="1" t="s">
        <v>166</v>
      </c>
      <c r="D12" s="54"/>
      <c r="E12" s="54"/>
      <c r="F12" s="54"/>
      <c r="G12" s="54"/>
      <c r="H12" s="54"/>
    </row>
    <row r="13" spans="1:10" s="3" customFormat="1" ht="8.25" customHeight="1">
      <c r="A13" s="75"/>
      <c r="B13" s="75"/>
      <c r="C13" s="1"/>
      <c r="D13" s="54"/>
      <c r="E13" s="54"/>
      <c r="F13" s="54"/>
      <c r="G13" s="54"/>
      <c r="H13" s="54"/>
    </row>
    <row r="14" spans="1:10" s="3" customFormat="1" ht="15.75" customHeight="1">
      <c r="A14" s="71" t="s">
        <v>130</v>
      </c>
      <c r="B14" s="71"/>
      <c r="C14" s="74" t="s">
        <v>211</v>
      </c>
      <c r="D14" s="74"/>
      <c r="E14" s="74"/>
      <c r="F14" s="74"/>
      <c r="G14" s="74"/>
      <c r="H14" s="107"/>
      <c r="I14" s="107"/>
      <c r="J14" s="107"/>
    </row>
    <row r="15" spans="1:10" s="3" customFormat="1" ht="15.75" customHeight="1">
      <c r="A15" s="25"/>
      <c r="B15" s="25"/>
      <c r="C15" s="74" t="s">
        <v>210</v>
      </c>
      <c r="D15" s="74"/>
      <c r="E15" s="74"/>
      <c r="F15" s="74"/>
      <c r="G15" s="74"/>
      <c r="H15" s="107"/>
      <c r="I15" s="107"/>
      <c r="J15" s="107"/>
    </row>
    <row r="16" spans="1:10" s="3" customFormat="1" ht="7.5" customHeight="1">
      <c r="A16" s="25"/>
      <c r="B16" s="25"/>
      <c r="C16" s="108"/>
      <c r="D16" s="108"/>
      <c r="E16" s="108"/>
      <c r="F16" s="108"/>
      <c r="G16" s="108"/>
      <c r="H16" s="107"/>
      <c r="I16" s="107"/>
      <c r="J16" s="107"/>
    </row>
    <row r="17" spans="1:7" s="3" customFormat="1" ht="16.5" customHeight="1">
      <c r="A17" s="72" t="s">
        <v>2</v>
      </c>
      <c r="B17" s="72"/>
      <c r="C17" s="71" t="s">
        <v>208</v>
      </c>
      <c r="D17" s="71"/>
      <c r="E17" s="71"/>
      <c r="F17" s="71"/>
      <c r="G17" s="71"/>
    </row>
    <row r="18" spans="1:7" s="3" customFormat="1" ht="16.5" customHeight="1">
      <c r="A18" s="73" t="s">
        <v>3</v>
      </c>
      <c r="B18" s="73"/>
      <c r="C18" s="3" t="s">
        <v>4</v>
      </c>
    </row>
    <row r="19" spans="1:7" s="3" customFormat="1" ht="47.25" customHeight="1">
      <c r="A19" s="72" t="s">
        <v>8</v>
      </c>
      <c r="B19" s="73"/>
      <c r="C19" s="74" t="s">
        <v>5</v>
      </c>
      <c r="D19" s="74"/>
      <c r="E19" s="74"/>
      <c r="F19" s="74"/>
      <c r="G19" s="74"/>
    </row>
    <row r="20" spans="1:7" s="3" customFormat="1"/>
    <row r="21" spans="1:7" s="3" customFormat="1">
      <c r="A21" s="66" t="s">
        <v>6</v>
      </c>
      <c r="B21" s="66"/>
      <c r="C21" s="3" t="s">
        <v>9</v>
      </c>
    </row>
    <row r="22" spans="1:7" s="3" customFormat="1"/>
    <row r="23" spans="1:7" s="3" customFormat="1">
      <c r="A23" s="68" t="s">
        <v>7</v>
      </c>
      <c r="B23" s="68"/>
      <c r="C23" s="68"/>
    </row>
    <row r="24" spans="1:7" s="3" customFormat="1" ht="25.5" customHeight="1">
      <c r="B24" s="55" t="s">
        <v>0</v>
      </c>
      <c r="C24" s="69" t="s">
        <v>167</v>
      </c>
      <c r="D24" s="69"/>
      <c r="E24" s="69"/>
      <c r="F24" s="56" t="s">
        <v>168</v>
      </c>
      <c r="G24" s="56" t="s">
        <v>169</v>
      </c>
    </row>
    <row r="25" spans="1:7" s="3" customFormat="1" ht="25.5" customHeight="1">
      <c r="B25" s="55" t="s">
        <v>170</v>
      </c>
      <c r="C25" s="70" t="s">
        <v>173</v>
      </c>
      <c r="D25" s="70"/>
      <c r="E25" s="70"/>
      <c r="F25" s="57">
        <f>Pogodna!F38</f>
        <v>0</v>
      </c>
      <c r="G25" s="57">
        <f>Pogodna!G38</f>
        <v>0</v>
      </c>
    </row>
    <row r="26" spans="1:7" s="3" customFormat="1" ht="25.5" customHeight="1">
      <c r="B26" s="55" t="s">
        <v>171</v>
      </c>
      <c r="C26" s="70" t="s">
        <v>174</v>
      </c>
      <c r="D26" s="70"/>
      <c r="E26" s="70"/>
      <c r="F26" s="58">
        <f>Słoneczna!F43</f>
        <v>0</v>
      </c>
      <c r="G26" s="58">
        <f>Słoneczna!G43</f>
        <v>0</v>
      </c>
    </row>
    <row r="27" spans="1:7" s="3" customFormat="1" ht="25.5" customHeight="1">
      <c r="C27" s="67" t="s">
        <v>172</v>
      </c>
      <c r="D27" s="67"/>
      <c r="E27" s="67"/>
      <c r="F27" s="59">
        <f>SUM(F25:F26)</f>
        <v>0</v>
      </c>
      <c r="G27" s="59">
        <f>SUM(G25:G26)</f>
        <v>0</v>
      </c>
    </row>
    <row r="28" spans="1:7" s="3" customFormat="1">
      <c r="B28" s="66"/>
      <c r="C28" s="66"/>
      <c r="D28" s="66"/>
    </row>
    <row r="29" spans="1:7" s="3" customFormat="1">
      <c r="A29" s="66"/>
      <c r="B29" s="66"/>
    </row>
    <row r="30" spans="1:7" s="3" customFormat="1"/>
    <row r="31" spans="1:7" s="3" customFormat="1"/>
    <row r="32" spans="1:7" s="3" customFormat="1"/>
    <row r="33" spans="2:2" s="3" customFormat="1"/>
    <row r="34" spans="2:2" s="3" customFormat="1"/>
    <row r="35" spans="2:2" s="3" customFormat="1"/>
    <row r="36" spans="2:2" s="3" customFormat="1"/>
    <row r="37" spans="2:2" s="3" customFormat="1"/>
    <row r="38" spans="2:2" s="3" customFormat="1">
      <c r="B38" s="54"/>
    </row>
  </sheetData>
  <mergeCells count="28">
    <mergeCell ref="A13:B13"/>
    <mergeCell ref="A1:G1"/>
    <mergeCell ref="A3:G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21:B21"/>
    <mergeCell ref="A17:B17"/>
    <mergeCell ref="C17:G17"/>
    <mergeCell ref="A18:B18"/>
    <mergeCell ref="A19:B19"/>
    <mergeCell ref="C19:G19"/>
    <mergeCell ref="A14:B14"/>
    <mergeCell ref="C14:G14"/>
    <mergeCell ref="C15:G15"/>
    <mergeCell ref="A29:B29"/>
    <mergeCell ref="C27:E27"/>
    <mergeCell ref="B28:D28"/>
    <mergeCell ref="A23:C23"/>
    <mergeCell ref="C24:E24"/>
    <mergeCell ref="C25:E25"/>
    <mergeCell ref="C26:E26"/>
  </mergeCells>
  <printOptions horizontalCentered="1"/>
  <pageMargins left="0.59055118110236227" right="0.23622047244094491" top="1.1417322834645669" bottom="0.74803149606299213" header="0.31496062992125984" footer="0.31496062992125984"/>
  <pageSetup paperSize="9" orientation="portrait" r:id="rId1"/>
  <headerFooter alignWithMargins="0">
    <oddFooter>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016B-31C1-4B5E-8834-DEFB944FD6CE}">
  <sheetPr>
    <pageSetUpPr fitToPage="1"/>
  </sheetPr>
  <dimension ref="A1:K39"/>
  <sheetViews>
    <sheetView view="pageBreakPreview" zoomScaleNormal="100" zoomScaleSheetLayoutView="100" workbookViewId="0">
      <selection activeCell="B5" sqref="B5"/>
    </sheetView>
  </sheetViews>
  <sheetFormatPr defaultColWidth="9.140625" defaultRowHeight="15"/>
  <cols>
    <col min="1" max="1" width="5.5703125" style="51" customWidth="1"/>
    <col min="2" max="2" width="109" style="25" customWidth="1"/>
    <col min="3" max="3" width="6" style="25" customWidth="1"/>
    <col min="4" max="4" width="9.140625" style="52"/>
    <col min="5" max="5" width="15.5703125" style="25" customWidth="1"/>
    <col min="6" max="7" width="17" style="53" customWidth="1"/>
    <col min="8" max="9" width="12.7109375" style="25" customWidth="1"/>
    <col min="10" max="16384" width="9.140625" style="25"/>
  </cols>
  <sheetData>
    <row r="1" spans="1:11" s="16" customFormat="1" ht="55.5" customHeight="1">
      <c r="A1" s="82" t="s">
        <v>209</v>
      </c>
      <c r="B1" s="83"/>
      <c r="C1" s="83"/>
      <c r="D1" s="83"/>
      <c r="E1" s="83"/>
      <c r="F1" s="83"/>
      <c r="G1" s="84"/>
    </row>
    <row r="2" spans="1:11" s="22" customFormat="1" ht="33" customHeight="1">
      <c r="A2" s="17" t="s">
        <v>0</v>
      </c>
      <c r="B2" s="18" t="s">
        <v>10</v>
      </c>
      <c r="C2" s="19" t="s">
        <v>11</v>
      </c>
      <c r="D2" s="20" t="s">
        <v>1</v>
      </c>
      <c r="E2" s="19" t="s">
        <v>12</v>
      </c>
      <c r="F2" s="20" t="s">
        <v>13</v>
      </c>
      <c r="G2" s="21" t="s">
        <v>14</v>
      </c>
    </row>
    <row r="3" spans="1:11" ht="22.5" customHeight="1">
      <c r="A3" s="23" t="s">
        <v>23</v>
      </c>
      <c r="B3" s="85" t="s">
        <v>26</v>
      </c>
      <c r="C3" s="86"/>
      <c r="D3" s="86"/>
      <c r="E3" s="86"/>
      <c r="F3" s="86"/>
      <c r="G3" s="87"/>
      <c r="H3" s="24"/>
      <c r="I3" s="24"/>
      <c r="J3" s="24"/>
    </row>
    <row r="4" spans="1:11" ht="22.5" customHeight="1">
      <c r="A4" s="26" t="s">
        <v>24</v>
      </c>
      <c r="B4" s="27" t="s">
        <v>27</v>
      </c>
      <c r="C4" s="27" t="s">
        <v>15</v>
      </c>
      <c r="D4" s="28">
        <v>1</v>
      </c>
      <c r="E4" s="29"/>
      <c r="F4" s="30">
        <f>ROUND((D4*E4),2)</f>
        <v>0</v>
      </c>
      <c r="G4" s="31">
        <f>ROUND((F4*(1.23)),2)</f>
        <v>0</v>
      </c>
      <c r="H4" s="32"/>
      <c r="I4" s="32"/>
      <c r="J4" s="32"/>
      <c r="K4" s="32"/>
    </row>
    <row r="5" spans="1:11" ht="22.5" customHeight="1" thickBot="1">
      <c r="A5" s="33" t="s">
        <v>25</v>
      </c>
      <c r="B5" s="34" t="s">
        <v>28</v>
      </c>
      <c r="C5" s="34" t="s">
        <v>15</v>
      </c>
      <c r="D5" s="35">
        <v>1</v>
      </c>
      <c r="E5" s="36"/>
      <c r="F5" s="37">
        <f t="shared" ref="F5" si="0">ROUND((D5*E5),2)</f>
        <v>0</v>
      </c>
      <c r="G5" s="38">
        <f t="shared" ref="G5" si="1">ROUND((F5*(1.23)),2)</f>
        <v>0</v>
      </c>
      <c r="H5" s="32"/>
      <c r="I5" s="32"/>
      <c r="J5" s="32"/>
      <c r="K5" s="32"/>
    </row>
    <row r="6" spans="1:11" ht="22.5" customHeight="1" thickTop="1">
      <c r="A6" s="88" t="s">
        <v>29</v>
      </c>
      <c r="B6" s="89"/>
      <c r="C6" s="89"/>
      <c r="D6" s="89"/>
      <c r="E6" s="89"/>
      <c r="F6" s="39">
        <f>SUM(F4:F5)</f>
        <v>0</v>
      </c>
      <c r="G6" s="40">
        <f>SUM(G4:G5)</f>
        <v>0</v>
      </c>
      <c r="H6" s="32"/>
      <c r="I6" s="32"/>
      <c r="J6" s="32"/>
      <c r="K6" s="32"/>
    </row>
    <row r="7" spans="1:11" ht="22.5" customHeight="1">
      <c r="A7" s="23" t="s">
        <v>30</v>
      </c>
      <c r="B7" s="85" t="s">
        <v>133</v>
      </c>
      <c r="C7" s="86"/>
      <c r="D7" s="86"/>
      <c r="E7" s="86"/>
      <c r="F7" s="86"/>
      <c r="G7" s="87"/>
      <c r="H7" s="32"/>
      <c r="I7" s="32"/>
      <c r="J7" s="32"/>
      <c r="K7" s="32"/>
    </row>
    <row r="8" spans="1:11" ht="22.5" customHeight="1">
      <c r="A8" s="26" t="s">
        <v>45</v>
      </c>
      <c r="B8" s="44" t="s">
        <v>131</v>
      </c>
      <c r="C8" s="27" t="s">
        <v>15</v>
      </c>
      <c r="D8" s="28">
        <v>5</v>
      </c>
      <c r="E8" s="29"/>
      <c r="F8" s="30">
        <f>ROUND((D8*E8),2)</f>
        <v>0</v>
      </c>
      <c r="G8" s="31">
        <f>ROUND((F8*(1.23)),2)</f>
        <v>0</v>
      </c>
      <c r="H8" s="32"/>
      <c r="I8" s="32"/>
      <c r="J8" s="32"/>
      <c r="K8" s="32"/>
    </row>
    <row r="9" spans="1:11" ht="22.5" customHeight="1">
      <c r="A9" s="26" t="s">
        <v>31</v>
      </c>
      <c r="B9" s="27" t="s">
        <v>132</v>
      </c>
      <c r="C9" s="27" t="s">
        <v>15</v>
      </c>
      <c r="D9" s="42">
        <v>6</v>
      </c>
      <c r="E9" s="43"/>
      <c r="F9" s="30">
        <f>ROUND((D9*E9),2)</f>
        <v>0</v>
      </c>
      <c r="G9" s="31">
        <f>ROUND((F9*(1.23)),2)</f>
        <v>0</v>
      </c>
      <c r="H9" s="32"/>
      <c r="I9" s="32"/>
      <c r="J9" s="32"/>
      <c r="K9" s="32"/>
    </row>
    <row r="10" spans="1:11" ht="22.5" customHeight="1">
      <c r="A10" s="26" t="s">
        <v>32</v>
      </c>
      <c r="B10" s="45" t="s">
        <v>136</v>
      </c>
      <c r="C10" s="41" t="s">
        <v>16</v>
      </c>
      <c r="D10" s="42">
        <v>65</v>
      </c>
      <c r="E10" s="43"/>
      <c r="F10" s="30">
        <f>ROUND((D10*E10),2)</f>
        <v>0</v>
      </c>
      <c r="G10" s="31">
        <f>ROUND((F10*(1.23)),2)</f>
        <v>0</v>
      </c>
      <c r="H10" s="32"/>
      <c r="I10" s="32"/>
      <c r="J10" s="32"/>
      <c r="K10" s="32"/>
    </row>
    <row r="11" spans="1:11" ht="22.5" customHeight="1" thickBot="1">
      <c r="A11" s="26" t="s">
        <v>33</v>
      </c>
      <c r="B11" s="27" t="s">
        <v>135</v>
      </c>
      <c r="C11" s="34" t="s">
        <v>16</v>
      </c>
      <c r="D11" s="35">
        <v>18</v>
      </c>
      <c r="E11" s="36"/>
      <c r="F11" s="37">
        <f t="shared" ref="F11" si="2">ROUND((D11*E11),2)</f>
        <v>0</v>
      </c>
      <c r="G11" s="38">
        <f t="shared" ref="G11" si="3">ROUND((F11*(1.23)),2)</f>
        <v>0</v>
      </c>
      <c r="H11" s="32"/>
      <c r="I11" s="32"/>
      <c r="J11" s="32"/>
      <c r="K11" s="32"/>
    </row>
    <row r="12" spans="1:11" ht="22.5" customHeight="1" thickTop="1">
      <c r="A12" s="90" t="s">
        <v>134</v>
      </c>
      <c r="B12" s="91"/>
      <c r="C12" s="91"/>
      <c r="D12" s="91"/>
      <c r="E12" s="92"/>
      <c r="F12" s="39">
        <f>SUM(F8:F11)</f>
        <v>0</v>
      </c>
      <c r="G12" s="40">
        <f>SUM(G8:G11)</f>
        <v>0</v>
      </c>
      <c r="H12" s="32"/>
      <c r="I12" s="32"/>
      <c r="J12" s="32"/>
      <c r="K12" s="32"/>
    </row>
    <row r="13" spans="1:11" ht="22.5" customHeight="1">
      <c r="A13" s="46" t="s">
        <v>35</v>
      </c>
      <c r="B13" s="85" t="s">
        <v>147</v>
      </c>
      <c r="C13" s="86"/>
      <c r="D13" s="86"/>
      <c r="E13" s="86"/>
      <c r="F13" s="86"/>
      <c r="G13" s="87"/>
      <c r="H13" s="32"/>
      <c r="I13" s="32"/>
      <c r="J13" s="32"/>
      <c r="K13" s="32"/>
    </row>
    <row r="14" spans="1:11" ht="22.5" customHeight="1">
      <c r="A14" s="26" t="s">
        <v>36</v>
      </c>
      <c r="B14" s="27" t="s">
        <v>178</v>
      </c>
      <c r="C14" s="27" t="s">
        <v>144</v>
      </c>
      <c r="D14" s="28">
        <f>D16+D21+D24+D30</f>
        <v>1570</v>
      </c>
      <c r="E14" s="29"/>
      <c r="F14" s="30">
        <f t="shared" ref="F14:F30" si="4">ROUND((D14*E14),2)</f>
        <v>0</v>
      </c>
      <c r="G14" s="31">
        <f t="shared" ref="G14:G30" si="5">ROUND((F14*(1.23)),2)</f>
        <v>0</v>
      </c>
      <c r="H14" s="32"/>
      <c r="I14" s="32"/>
      <c r="J14" s="32"/>
      <c r="K14" s="32"/>
    </row>
    <row r="15" spans="1:11" ht="22.5" customHeight="1">
      <c r="A15" s="26" t="s">
        <v>37</v>
      </c>
      <c r="B15" s="27" t="s">
        <v>127</v>
      </c>
      <c r="C15" s="27" t="s">
        <v>145</v>
      </c>
      <c r="D15" s="28">
        <f>D16*0.41+D21*0.21+D24*0.31+D30*0.1</f>
        <v>463.15</v>
      </c>
      <c r="E15" s="29"/>
      <c r="F15" s="30">
        <f t="shared" si="4"/>
        <v>0</v>
      </c>
      <c r="G15" s="31">
        <f t="shared" si="5"/>
        <v>0</v>
      </c>
      <c r="H15" s="32"/>
      <c r="I15" s="32"/>
      <c r="J15" s="32"/>
      <c r="K15" s="32"/>
    </row>
    <row r="16" spans="1:11" ht="22.5" customHeight="1">
      <c r="A16" s="26" t="s">
        <v>38</v>
      </c>
      <c r="B16" s="27" t="s">
        <v>175</v>
      </c>
      <c r="C16" s="27" t="s">
        <v>144</v>
      </c>
      <c r="D16" s="28">
        <v>835</v>
      </c>
      <c r="E16" s="29"/>
      <c r="F16" s="30">
        <f t="shared" si="4"/>
        <v>0</v>
      </c>
      <c r="G16" s="31">
        <f t="shared" si="5"/>
        <v>0</v>
      </c>
    </row>
    <row r="17" spans="1:11" ht="22.5" customHeight="1">
      <c r="A17" s="26" t="s">
        <v>39</v>
      </c>
      <c r="B17" s="27" t="s">
        <v>176</v>
      </c>
      <c r="C17" s="27" t="s">
        <v>144</v>
      </c>
      <c r="D17" s="28">
        <v>835</v>
      </c>
      <c r="E17" s="29"/>
      <c r="F17" s="30">
        <f t="shared" si="4"/>
        <v>0</v>
      </c>
      <c r="G17" s="31">
        <f t="shared" si="5"/>
        <v>0</v>
      </c>
    </row>
    <row r="18" spans="1:11" ht="22.5" customHeight="1">
      <c r="A18" s="26" t="s">
        <v>143</v>
      </c>
      <c r="B18" s="44" t="s">
        <v>177</v>
      </c>
      <c r="C18" s="27" t="s">
        <v>144</v>
      </c>
      <c r="D18" s="28">
        <v>835</v>
      </c>
      <c r="E18" s="29"/>
      <c r="F18" s="30">
        <f t="shared" si="4"/>
        <v>0</v>
      </c>
      <c r="G18" s="31">
        <f t="shared" si="5"/>
        <v>0</v>
      </c>
    </row>
    <row r="19" spans="1:11" ht="22.5" customHeight="1">
      <c r="A19" s="26" t="s">
        <v>189</v>
      </c>
      <c r="B19" s="44" t="s">
        <v>179</v>
      </c>
      <c r="C19" s="27" t="s">
        <v>144</v>
      </c>
      <c r="D19" s="28">
        <v>835</v>
      </c>
      <c r="E19" s="29"/>
      <c r="F19" s="30">
        <f t="shared" si="4"/>
        <v>0</v>
      </c>
      <c r="G19" s="31">
        <f t="shared" si="5"/>
        <v>0</v>
      </c>
    </row>
    <row r="20" spans="1:11" ht="22.5" customHeight="1">
      <c r="A20" s="26" t="s">
        <v>190</v>
      </c>
      <c r="B20" s="44" t="s">
        <v>188</v>
      </c>
      <c r="C20" s="27" t="s">
        <v>144</v>
      </c>
      <c r="D20" s="28">
        <v>25</v>
      </c>
      <c r="E20" s="29"/>
      <c r="F20" s="30">
        <f t="shared" si="4"/>
        <v>0</v>
      </c>
      <c r="G20" s="31">
        <f t="shared" si="5"/>
        <v>0</v>
      </c>
    </row>
    <row r="21" spans="1:11" ht="22.5" customHeight="1">
      <c r="A21" s="26" t="s">
        <v>191</v>
      </c>
      <c r="B21" s="27" t="s">
        <v>182</v>
      </c>
      <c r="C21" s="27" t="s">
        <v>144</v>
      </c>
      <c r="D21" s="28">
        <v>325</v>
      </c>
      <c r="E21" s="29"/>
      <c r="F21" s="30">
        <f t="shared" si="4"/>
        <v>0</v>
      </c>
      <c r="G21" s="31">
        <f t="shared" si="5"/>
        <v>0</v>
      </c>
    </row>
    <row r="22" spans="1:11" ht="22.5" customHeight="1">
      <c r="A22" s="26" t="s">
        <v>192</v>
      </c>
      <c r="B22" s="27" t="s">
        <v>180</v>
      </c>
      <c r="C22" s="27" t="s">
        <v>144</v>
      </c>
      <c r="D22" s="28">
        <v>325</v>
      </c>
      <c r="E22" s="29"/>
      <c r="F22" s="30">
        <f t="shared" si="4"/>
        <v>0</v>
      </c>
      <c r="G22" s="31">
        <f t="shared" si="5"/>
        <v>0</v>
      </c>
    </row>
    <row r="23" spans="1:11" ht="22.5" customHeight="1">
      <c r="A23" s="26" t="s">
        <v>193</v>
      </c>
      <c r="B23" s="44" t="s">
        <v>181</v>
      </c>
      <c r="C23" s="27" t="s">
        <v>144</v>
      </c>
      <c r="D23" s="28">
        <v>325</v>
      </c>
      <c r="E23" s="29"/>
      <c r="F23" s="30">
        <f t="shared" si="4"/>
        <v>0</v>
      </c>
      <c r="G23" s="31">
        <f t="shared" si="5"/>
        <v>0</v>
      </c>
    </row>
    <row r="24" spans="1:11" ht="22.5" customHeight="1">
      <c r="A24" s="26" t="s">
        <v>194</v>
      </c>
      <c r="B24" s="27" t="s">
        <v>183</v>
      </c>
      <c r="C24" s="27" t="s">
        <v>144</v>
      </c>
      <c r="D24" s="28">
        <v>55</v>
      </c>
      <c r="E24" s="29"/>
      <c r="F24" s="30">
        <f t="shared" si="4"/>
        <v>0</v>
      </c>
      <c r="G24" s="31">
        <f t="shared" si="5"/>
        <v>0</v>
      </c>
    </row>
    <row r="25" spans="1:11" ht="22.5" customHeight="1">
      <c r="A25" s="26" t="s">
        <v>195</v>
      </c>
      <c r="B25" s="27" t="s">
        <v>138</v>
      </c>
      <c r="C25" s="27" t="s">
        <v>144</v>
      </c>
      <c r="D25" s="28">
        <v>55</v>
      </c>
      <c r="E25" s="29"/>
      <c r="F25" s="30">
        <f t="shared" si="4"/>
        <v>0</v>
      </c>
      <c r="G25" s="31">
        <f t="shared" si="5"/>
        <v>0</v>
      </c>
    </row>
    <row r="26" spans="1:11" ht="22.5" customHeight="1">
      <c r="A26" s="26" t="s">
        <v>196</v>
      </c>
      <c r="B26" s="44" t="s">
        <v>184</v>
      </c>
      <c r="C26" s="27" t="s">
        <v>144</v>
      </c>
      <c r="D26" s="28">
        <v>55</v>
      </c>
      <c r="E26" s="29"/>
      <c r="F26" s="30">
        <f t="shared" ref="F26" si="6">ROUND((D26*E26),2)</f>
        <v>0</v>
      </c>
      <c r="G26" s="31">
        <f t="shared" ref="G26" si="7">ROUND((F26*(1.23)),2)</f>
        <v>0</v>
      </c>
    </row>
    <row r="27" spans="1:11" ht="22.5" customHeight="1">
      <c r="A27" s="26" t="s">
        <v>197</v>
      </c>
      <c r="B27" s="27" t="s">
        <v>185</v>
      </c>
      <c r="C27" s="27" t="s">
        <v>16</v>
      </c>
      <c r="D27" s="28">
        <v>320.5</v>
      </c>
      <c r="E27" s="29"/>
      <c r="F27" s="30">
        <f t="shared" si="4"/>
        <v>0</v>
      </c>
      <c r="G27" s="31">
        <f t="shared" si="5"/>
        <v>0</v>
      </c>
    </row>
    <row r="28" spans="1:11" ht="22.5" customHeight="1">
      <c r="A28" s="26" t="s">
        <v>198</v>
      </c>
      <c r="B28" s="27" t="s">
        <v>187</v>
      </c>
      <c r="C28" s="27" t="s">
        <v>16</v>
      </c>
      <c r="D28" s="28">
        <v>22.5</v>
      </c>
      <c r="E28" s="29"/>
      <c r="F28" s="30">
        <f t="shared" ref="F28" si="8">ROUND((D28*E28),2)</f>
        <v>0</v>
      </c>
      <c r="G28" s="31">
        <f t="shared" ref="G28" si="9">ROUND((F28*(1.23)),2)</f>
        <v>0</v>
      </c>
    </row>
    <row r="29" spans="1:11" ht="22.5" customHeight="1">
      <c r="A29" s="26" t="s">
        <v>199</v>
      </c>
      <c r="B29" s="27" t="s">
        <v>186</v>
      </c>
      <c r="C29" s="27" t="s">
        <v>16</v>
      </c>
      <c r="D29" s="28">
        <v>140</v>
      </c>
      <c r="E29" s="29"/>
      <c r="F29" s="30">
        <f t="shared" si="4"/>
        <v>0</v>
      </c>
      <c r="G29" s="31">
        <f t="shared" si="5"/>
        <v>0</v>
      </c>
    </row>
    <row r="30" spans="1:11" ht="22.5" customHeight="1" thickBot="1">
      <c r="A30" s="26" t="s">
        <v>200</v>
      </c>
      <c r="B30" s="34" t="s">
        <v>128</v>
      </c>
      <c r="C30" s="34" t="s">
        <v>144</v>
      </c>
      <c r="D30" s="35">
        <v>355</v>
      </c>
      <c r="E30" s="36"/>
      <c r="F30" s="37">
        <f t="shared" si="4"/>
        <v>0</v>
      </c>
      <c r="G30" s="38">
        <f t="shared" si="5"/>
        <v>0</v>
      </c>
    </row>
    <row r="31" spans="1:11" ht="22.5" customHeight="1" thickTop="1">
      <c r="A31" s="90" t="s">
        <v>139</v>
      </c>
      <c r="B31" s="91"/>
      <c r="C31" s="91"/>
      <c r="D31" s="91"/>
      <c r="E31" s="92"/>
      <c r="F31" s="39">
        <f>SUM(F14:F30)</f>
        <v>0</v>
      </c>
      <c r="G31" s="40">
        <f>SUM(G14:G30)</f>
        <v>0</v>
      </c>
    </row>
    <row r="32" spans="1:11" ht="22.5" customHeight="1">
      <c r="A32" s="46" t="s">
        <v>40</v>
      </c>
      <c r="B32" s="93" t="s">
        <v>17</v>
      </c>
      <c r="C32" s="93"/>
      <c r="D32" s="93"/>
      <c r="E32" s="93"/>
      <c r="F32" s="93"/>
      <c r="G32" s="94"/>
      <c r="H32" s="32"/>
      <c r="I32" s="32"/>
      <c r="J32" s="32"/>
      <c r="K32" s="32"/>
    </row>
    <row r="33" spans="1:11" ht="22.5" customHeight="1">
      <c r="A33" s="26" t="s">
        <v>41</v>
      </c>
      <c r="B33" s="27" t="s">
        <v>129</v>
      </c>
      <c r="C33" s="27" t="s">
        <v>15</v>
      </c>
      <c r="D33" s="28">
        <v>1</v>
      </c>
      <c r="E33" s="29"/>
      <c r="F33" s="30">
        <f>ROUND((D33*E33),2)</f>
        <v>0</v>
      </c>
      <c r="G33" s="31">
        <f>ROUND((F33*(1.23)),2)</f>
        <v>0</v>
      </c>
      <c r="H33" s="32"/>
      <c r="I33" s="32"/>
      <c r="J33" s="32"/>
      <c r="K33" s="32"/>
    </row>
    <row r="34" spans="1:11" ht="22.5" customHeight="1">
      <c r="A34" s="26" t="s">
        <v>42</v>
      </c>
      <c r="B34" s="27" t="s">
        <v>137</v>
      </c>
      <c r="C34" s="27" t="s">
        <v>15</v>
      </c>
      <c r="D34" s="28">
        <v>1</v>
      </c>
      <c r="E34" s="29"/>
      <c r="F34" s="30">
        <f>ROUND((D34*E34),2)</f>
        <v>0</v>
      </c>
      <c r="G34" s="31">
        <f>ROUND((F34*(1.23)),2)</f>
        <v>0</v>
      </c>
      <c r="H34" s="32"/>
      <c r="I34" s="32"/>
      <c r="J34" s="32"/>
      <c r="K34" s="32"/>
    </row>
    <row r="35" spans="1:11" ht="22.5" customHeight="1">
      <c r="A35" s="26" t="s">
        <v>43</v>
      </c>
      <c r="B35" s="27" t="s">
        <v>22</v>
      </c>
      <c r="C35" s="27" t="s">
        <v>15</v>
      </c>
      <c r="D35" s="28">
        <v>1</v>
      </c>
      <c r="E35" s="29"/>
      <c r="F35" s="30">
        <f>ROUND((D35*E35),2)</f>
        <v>0</v>
      </c>
      <c r="G35" s="31">
        <f>ROUND((F35*(1.23)),2)</f>
        <v>0</v>
      </c>
      <c r="H35" s="32"/>
      <c r="I35" s="32"/>
      <c r="J35" s="32"/>
      <c r="K35" s="32"/>
    </row>
    <row r="36" spans="1:11" ht="22.5" customHeight="1" thickBot="1">
      <c r="A36" s="26" t="s">
        <v>44</v>
      </c>
      <c r="B36" s="34" t="s">
        <v>18</v>
      </c>
      <c r="C36" s="34" t="s">
        <v>19</v>
      </c>
      <c r="D36" s="35">
        <v>4</v>
      </c>
      <c r="E36" s="36"/>
      <c r="F36" s="37">
        <f>ROUND((D36*E36),2)</f>
        <v>0</v>
      </c>
      <c r="G36" s="38">
        <f>ROUND((F36*(1.23)),2)</f>
        <v>0</v>
      </c>
      <c r="H36" s="32"/>
      <c r="I36" s="32"/>
      <c r="J36" s="32"/>
      <c r="K36" s="32"/>
    </row>
    <row r="37" spans="1:11" ht="22.5" customHeight="1" thickTop="1" thickBot="1">
      <c r="A37" s="95" t="s">
        <v>20</v>
      </c>
      <c r="B37" s="96"/>
      <c r="C37" s="96"/>
      <c r="D37" s="96"/>
      <c r="E37" s="97"/>
      <c r="F37" s="47">
        <f>SUM(F33:F36)</f>
        <v>0</v>
      </c>
      <c r="G37" s="48">
        <f>SUM(G33:G36)</f>
        <v>0</v>
      </c>
      <c r="H37" s="32"/>
      <c r="I37" s="32"/>
      <c r="J37" s="32"/>
      <c r="K37" s="32"/>
    </row>
    <row r="38" spans="1:11" ht="22.5" customHeight="1" thickBot="1">
      <c r="A38" s="79" t="s">
        <v>21</v>
      </c>
      <c r="B38" s="80"/>
      <c r="C38" s="80"/>
      <c r="D38" s="80"/>
      <c r="E38" s="81"/>
      <c r="F38" s="49">
        <f>SUM(F6,F31,F37,F12)</f>
        <v>0</v>
      </c>
      <c r="G38" s="50">
        <f>SUM(G6,G31,G37,G12)</f>
        <v>0</v>
      </c>
    </row>
    <row r="39" spans="1:11">
      <c r="E39" s="32"/>
    </row>
  </sheetData>
  <protectedRanges>
    <protectedRange sqref="E3:E37" name="Zakres1"/>
  </protectedRanges>
  <dataConsolidate/>
  <mergeCells count="10">
    <mergeCell ref="A38:E38"/>
    <mergeCell ref="A1:G1"/>
    <mergeCell ref="B3:G3"/>
    <mergeCell ref="A6:E6"/>
    <mergeCell ref="B7:G7"/>
    <mergeCell ref="A12:E12"/>
    <mergeCell ref="B32:G32"/>
    <mergeCell ref="A37:E37"/>
    <mergeCell ref="B13:G13"/>
    <mergeCell ref="A31:E31"/>
  </mergeCells>
  <phoneticPr fontId="8" type="noConversion"/>
  <printOptions horizontalCentered="1"/>
  <pageMargins left="0.62992125984251968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CD41-03F3-4D7F-9FD4-7A1B166B5BA0}">
  <sheetPr>
    <pageSetUpPr fitToPage="1"/>
  </sheetPr>
  <dimension ref="A1:K44"/>
  <sheetViews>
    <sheetView view="pageBreakPreview" topLeftCell="A28" zoomScaleNormal="100" zoomScaleSheetLayoutView="100" workbookViewId="0">
      <selection sqref="A1:G1"/>
    </sheetView>
  </sheetViews>
  <sheetFormatPr defaultColWidth="9.140625" defaultRowHeight="15"/>
  <cols>
    <col min="1" max="1" width="5.5703125" style="51" customWidth="1"/>
    <col min="2" max="2" width="109" style="25" customWidth="1"/>
    <col min="3" max="3" width="6" style="25" customWidth="1"/>
    <col min="4" max="4" width="9.140625" style="52"/>
    <col min="5" max="5" width="15.5703125" style="25" customWidth="1"/>
    <col min="6" max="7" width="17" style="53" customWidth="1"/>
    <col min="8" max="9" width="12.7109375" style="25" customWidth="1"/>
    <col min="10" max="16384" width="9.140625" style="25"/>
  </cols>
  <sheetData>
    <row r="1" spans="1:11" s="16" customFormat="1" ht="46.5" customHeight="1">
      <c r="A1" s="82" t="s">
        <v>212</v>
      </c>
      <c r="B1" s="83"/>
      <c r="C1" s="83"/>
      <c r="D1" s="83"/>
      <c r="E1" s="83"/>
      <c r="F1" s="83"/>
      <c r="G1" s="84"/>
    </row>
    <row r="2" spans="1:11" s="22" customFormat="1" ht="33" customHeight="1">
      <c r="A2" s="17" t="s">
        <v>0</v>
      </c>
      <c r="B2" s="18" t="s">
        <v>10</v>
      </c>
      <c r="C2" s="19" t="s">
        <v>11</v>
      </c>
      <c r="D2" s="20" t="s">
        <v>1</v>
      </c>
      <c r="E2" s="19" t="s">
        <v>12</v>
      </c>
      <c r="F2" s="20" t="s">
        <v>13</v>
      </c>
      <c r="G2" s="21" t="s">
        <v>14</v>
      </c>
    </row>
    <row r="3" spans="1:11" ht="22.5" customHeight="1">
      <c r="A3" s="23" t="s">
        <v>23</v>
      </c>
      <c r="B3" s="85" t="s">
        <v>26</v>
      </c>
      <c r="C3" s="86"/>
      <c r="D3" s="86"/>
      <c r="E3" s="86"/>
      <c r="F3" s="86"/>
      <c r="G3" s="87"/>
      <c r="H3" s="24"/>
      <c r="I3" s="24"/>
      <c r="J3" s="24"/>
    </row>
    <row r="4" spans="1:11" ht="22.5" customHeight="1">
      <c r="A4" s="26" t="s">
        <v>24</v>
      </c>
      <c r="B4" s="27" t="s">
        <v>27</v>
      </c>
      <c r="C4" s="27" t="s">
        <v>15</v>
      </c>
      <c r="D4" s="28">
        <v>1</v>
      </c>
      <c r="E4" s="29"/>
      <c r="F4" s="30">
        <f>ROUND((D4*E4),2)</f>
        <v>0</v>
      </c>
      <c r="G4" s="31">
        <f>ROUND((F4*(1.23)),2)</f>
        <v>0</v>
      </c>
      <c r="H4" s="32"/>
      <c r="I4" s="32"/>
      <c r="J4" s="32"/>
      <c r="K4" s="32"/>
    </row>
    <row r="5" spans="1:11" ht="22.5" customHeight="1" thickBot="1">
      <c r="A5" s="33" t="s">
        <v>25</v>
      </c>
      <c r="B5" s="34" t="s">
        <v>28</v>
      </c>
      <c r="C5" s="34" t="s">
        <v>15</v>
      </c>
      <c r="D5" s="35">
        <v>1</v>
      </c>
      <c r="E5" s="36"/>
      <c r="F5" s="37">
        <f t="shared" ref="F5" si="0">ROUND((D5*E5),2)</f>
        <v>0</v>
      </c>
      <c r="G5" s="38">
        <f t="shared" ref="G5" si="1">ROUND((F5*(1.23)),2)</f>
        <v>0</v>
      </c>
      <c r="H5" s="32"/>
      <c r="I5" s="32"/>
      <c r="J5" s="32"/>
      <c r="K5" s="32"/>
    </row>
    <row r="6" spans="1:11" ht="22.5" customHeight="1" thickTop="1">
      <c r="A6" s="88" t="s">
        <v>29</v>
      </c>
      <c r="B6" s="89"/>
      <c r="C6" s="89"/>
      <c r="D6" s="89"/>
      <c r="E6" s="89"/>
      <c r="F6" s="39">
        <f>SUM(F4:F5)</f>
        <v>0</v>
      </c>
      <c r="G6" s="40">
        <f>SUM(G4:G5)</f>
        <v>0</v>
      </c>
      <c r="H6" s="32"/>
      <c r="I6" s="32"/>
      <c r="J6" s="32"/>
      <c r="K6" s="32"/>
    </row>
    <row r="7" spans="1:11" ht="22.5" customHeight="1">
      <c r="A7" s="23" t="s">
        <v>30</v>
      </c>
      <c r="B7" s="85" t="s">
        <v>133</v>
      </c>
      <c r="C7" s="86"/>
      <c r="D7" s="86"/>
      <c r="E7" s="86"/>
      <c r="F7" s="86"/>
      <c r="G7" s="87"/>
      <c r="H7" s="32"/>
      <c r="I7" s="32"/>
      <c r="J7" s="32"/>
      <c r="K7" s="32"/>
    </row>
    <row r="8" spans="1:11" ht="22.5" customHeight="1">
      <c r="A8" s="26" t="s">
        <v>45</v>
      </c>
      <c r="B8" s="44" t="s">
        <v>131</v>
      </c>
      <c r="C8" s="27" t="s">
        <v>15</v>
      </c>
      <c r="D8" s="28">
        <v>5</v>
      </c>
      <c r="E8" s="29"/>
      <c r="F8" s="30">
        <f t="shared" ref="F8:F15" si="2">ROUND((D8*E8),2)</f>
        <v>0</v>
      </c>
      <c r="G8" s="31">
        <f t="shared" ref="G8:G15" si="3">ROUND((F8*(1.23)),2)</f>
        <v>0</v>
      </c>
      <c r="H8" s="32"/>
      <c r="I8" s="32"/>
      <c r="J8" s="32"/>
      <c r="K8" s="32"/>
    </row>
    <row r="9" spans="1:11" ht="22.5" customHeight="1">
      <c r="A9" s="26" t="s">
        <v>31</v>
      </c>
      <c r="B9" s="27" t="s">
        <v>132</v>
      </c>
      <c r="C9" s="27" t="s">
        <v>15</v>
      </c>
      <c r="D9" s="42">
        <v>7</v>
      </c>
      <c r="E9" s="43"/>
      <c r="F9" s="30">
        <f t="shared" si="2"/>
        <v>0</v>
      </c>
      <c r="G9" s="31">
        <f t="shared" si="3"/>
        <v>0</v>
      </c>
      <c r="H9" s="32"/>
      <c r="I9" s="32"/>
      <c r="J9" s="32"/>
      <c r="K9" s="32"/>
    </row>
    <row r="10" spans="1:11" ht="22.5" customHeight="1">
      <c r="A10" s="26" t="s">
        <v>32</v>
      </c>
      <c r="B10" s="45" t="s">
        <v>136</v>
      </c>
      <c r="C10" s="41" t="s">
        <v>16</v>
      </c>
      <c r="D10" s="42">
        <v>168.81</v>
      </c>
      <c r="E10" s="43"/>
      <c r="F10" s="30">
        <f t="shared" si="2"/>
        <v>0</v>
      </c>
      <c r="G10" s="31">
        <f t="shared" si="3"/>
        <v>0</v>
      </c>
      <c r="H10" s="32"/>
      <c r="I10" s="32"/>
      <c r="J10" s="32"/>
      <c r="K10" s="32"/>
    </row>
    <row r="11" spans="1:11" ht="22.5" customHeight="1">
      <c r="A11" s="26" t="s">
        <v>33</v>
      </c>
      <c r="B11" s="27" t="s">
        <v>135</v>
      </c>
      <c r="C11" s="27" t="s">
        <v>16</v>
      </c>
      <c r="D11" s="42">
        <v>34</v>
      </c>
      <c r="E11" s="43"/>
      <c r="F11" s="30">
        <f t="shared" si="2"/>
        <v>0</v>
      </c>
      <c r="G11" s="31">
        <f t="shared" si="3"/>
        <v>0</v>
      </c>
      <c r="H11" s="32"/>
      <c r="I11" s="32"/>
      <c r="J11" s="32"/>
      <c r="K11" s="32"/>
    </row>
    <row r="12" spans="1:11" ht="22.5" customHeight="1">
      <c r="A12" s="26" t="s">
        <v>34</v>
      </c>
      <c r="B12" s="27" t="s">
        <v>205</v>
      </c>
      <c r="C12" s="27" t="s">
        <v>15</v>
      </c>
      <c r="D12" s="28">
        <v>1</v>
      </c>
      <c r="E12" s="29"/>
      <c r="F12" s="30">
        <f t="shared" si="2"/>
        <v>0</v>
      </c>
      <c r="G12" s="31">
        <f t="shared" si="3"/>
        <v>0</v>
      </c>
      <c r="H12" s="32"/>
      <c r="I12" s="32"/>
      <c r="J12" s="32"/>
      <c r="K12" s="32"/>
    </row>
    <row r="13" spans="1:11" ht="22.5" customHeight="1">
      <c r="A13" s="26" t="s">
        <v>141</v>
      </c>
      <c r="B13" s="27" t="s">
        <v>207</v>
      </c>
      <c r="C13" s="27" t="s">
        <v>15</v>
      </c>
      <c r="D13" s="28">
        <v>1</v>
      </c>
      <c r="E13" s="29"/>
      <c r="F13" s="30">
        <f t="shared" si="2"/>
        <v>0</v>
      </c>
      <c r="G13" s="31">
        <f t="shared" si="3"/>
        <v>0</v>
      </c>
      <c r="H13" s="32"/>
      <c r="I13" s="32"/>
      <c r="J13" s="32"/>
      <c r="K13" s="32"/>
    </row>
    <row r="14" spans="1:11" ht="22.5" customHeight="1">
      <c r="A14" s="26" t="s">
        <v>142</v>
      </c>
      <c r="B14" s="60" t="s">
        <v>203</v>
      </c>
      <c r="C14" s="61" t="s">
        <v>16</v>
      </c>
      <c r="D14" s="62">
        <v>178.57</v>
      </c>
      <c r="E14" s="63"/>
      <c r="F14" s="64">
        <f t="shared" si="2"/>
        <v>0</v>
      </c>
      <c r="G14" s="65">
        <f t="shared" si="3"/>
        <v>0</v>
      </c>
      <c r="H14" s="32"/>
      <c r="I14" s="32"/>
      <c r="J14" s="32"/>
      <c r="K14" s="32"/>
    </row>
    <row r="15" spans="1:11" ht="22.5" customHeight="1">
      <c r="A15" s="26" t="s">
        <v>204</v>
      </c>
      <c r="B15" s="45" t="s">
        <v>202</v>
      </c>
      <c r="C15" s="41" t="s">
        <v>15</v>
      </c>
      <c r="D15" s="42">
        <v>1</v>
      </c>
      <c r="E15" s="43"/>
      <c r="F15" s="30">
        <f t="shared" si="2"/>
        <v>0</v>
      </c>
      <c r="G15" s="31">
        <f t="shared" si="3"/>
        <v>0</v>
      </c>
      <c r="H15" s="32"/>
      <c r="I15" s="32"/>
      <c r="J15" s="32"/>
      <c r="K15" s="32"/>
    </row>
    <row r="16" spans="1:11" ht="22.5" customHeight="1" thickBot="1">
      <c r="A16" s="26" t="s">
        <v>206</v>
      </c>
      <c r="B16" s="34" t="s">
        <v>201</v>
      </c>
      <c r="C16" s="34" t="s">
        <v>15</v>
      </c>
      <c r="D16" s="35">
        <v>1</v>
      </c>
      <c r="E16" s="36"/>
      <c r="F16" s="37">
        <f t="shared" ref="F16" si="4">ROUND((D16*E16),2)</f>
        <v>0</v>
      </c>
      <c r="G16" s="38">
        <f t="shared" ref="G16" si="5">ROUND((F16*(1.23)),2)</f>
        <v>0</v>
      </c>
      <c r="H16" s="32"/>
      <c r="I16" s="32"/>
      <c r="J16" s="32"/>
      <c r="K16" s="32"/>
    </row>
    <row r="17" spans="1:11" ht="22.5" customHeight="1" thickTop="1">
      <c r="A17" s="90" t="s">
        <v>134</v>
      </c>
      <c r="B17" s="91"/>
      <c r="C17" s="91"/>
      <c r="D17" s="91"/>
      <c r="E17" s="92"/>
      <c r="F17" s="39">
        <f>SUM(F8:F16)</f>
        <v>0</v>
      </c>
      <c r="G17" s="40">
        <f>SUM(G8:G16)</f>
        <v>0</v>
      </c>
      <c r="H17" s="32"/>
      <c r="I17" s="32"/>
      <c r="J17" s="32"/>
      <c r="K17" s="32"/>
    </row>
    <row r="18" spans="1:11" ht="22.5" customHeight="1">
      <c r="A18" s="46" t="s">
        <v>35</v>
      </c>
      <c r="B18" s="85" t="s">
        <v>147</v>
      </c>
      <c r="C18" s="86"/>
      <c r="D18" s="86"/>
      <c r="E18" s="86"/>
      <c r="F18" s="86"/>
      <c r="G18" s="87"/>
      <c r="H18" s="32"/>
      <c r="I18" s="32"/>
      <c r="J18" s="32"/>
      <c r="K18" s="32"/>
    </row>
    <row r="19" spans="1:11" ht="22.5" customHeight="1">
      <c r="A19" s="26" t="s">
        <v>36</v>
      </c>
      <c r="B19" s="27" t="s">
        <v>178</v>
      </c>
      <c r="C19" s="27" t="s">
        <v>144</v>
      </c>
      <c r="D19" s="28">
        <f>D21+D26+D29+D35</f>
        <v>1990</v>
      </c>
      <c r="E19" s="29"/>
      <c r="F19" s="30">
        <f t="shared" ref="F19:F35" si="6">ROUND((D19*E19),2)</f>
        <v>0</v>
      </c>
      <c r="G19" s="31">
        <f t="shared" ref="G19:G35" si="7">ROUND((F19*(1.23)),2)</f>
        <v>0</v>
      </c>
      <c r="H19" s="32"/>
      <c r="I19" s="32"/>
      <c r="J19" s="32"/>
      <c r="K19" s="32"/>
    </row>
    <row r="20" spans="1:11" ht="22.5" customHeight="1">
      <c r="A20" s="26" t="s">
        <v>37</v>
      </c>
      <c r="B20" s="27" t="s">
        <v>127</v>
      </c>
      <c r="C20" s="27" t="s">
        <v>145</v>
      </c>
      <c r="D20" s="28">
        <f>D21*0.41+D26*0.21+D29*0.31+D35*0.1</f>
        <v>610.90000000000009</v>
      </c>
      <c r="E20" s="29"/>
      <c r="F20" s="30">
        <f t="shared" si="6"/>
        <v>0</v>
      </c>
      <c r="G20" s="31">
        <f t="shared" si="7"/>
        <v>0</v>
      </c>
      <c r="H20" s="32"/>
      <c r="I20" s="32"/>
      <c r="J20" s="32"/>
      <c r="K20" s="32"/>
    </row>
    <row r="21" spans="1:11" ht="22.5" customHeight="1">
      <c r="A21" s="26" t="s">
        <v>38</v>
      </c>
      <c r="B21" s="27" t="s">
        <v>175</v>
      </c>
      <c r="C21" s="27" t="s">
        <v>144</v>
      </c>
      <c r="D21" s="28">
        <v>1150</v>
      </c>
      <c r="E21" s="29"/>
      <c r="F21" s="30">
        <f t="shared" si="6"/>
        <v>0</v>
      </c>
      <c r="G21" s="31">
        <f t="shared" si="7"/>
        <v>0</v>
      </c>
    </row>
    <row r="22" spans="1:11" ht="22.5" customHeight="1">
      <c r="A22" s="26" t="s">
        <v>39</v>
      </c>
      <c r="B22" s="27" t="s">
        <v>176</v>
      </c>
      <c r="C22" s="27" t="s">
        <v>144</v>
      </c>
      <c r="D22" s="28">
        <v>1150</v>
      </c>
      <c r="E22" s="29"/>
      <c r="F22" s="30">
        <f t="shared" si="6"/>
        <v>0</v>
      </c>
      <c r="G22" s="31">
        <f t="shared" si="7"/>
        <v>0</v>
      </c>
    </row>
    <row r="23" spans="1:11" ht="22.5" customHeight="1">
      <c r="A23" s="26" t="s">
        <v>143</v>
      </c>
      <c r="B23" s="44" t="s">
        <v>177</v>
      </c>
      <c r="C23" s="27" t="s">
        <v>144</v>
      </c>
      <c r="D23" s="28">
        <v>1150</v>
      </c>
      <c r="E23" s="29"/>
      <c r="F23" s="30">
        <f t="shared" si="6"/>
        <v>0</v>
      </c>
      <c r="G23" s="31">
        <f t="shared" si="7"/>
        <v>0</v>
      </c>
    </row>
    <row r="24" spans="1:11" ht="22.5" customHeight="1">
      <c r="A24" s="26" t="s">
        <v>189</v>
      </c>
      <c r="B24" s="44" t="s">
        <v>179</v>
      </c>
      <c r="C24" s="27" t="s">
        <v>144</v>
      </c>
      <c r="D24" s="28">
        <v>1150</v>
      </c>
      <c r="E24" s="29"/>
      <c r="F24" s="30">
        <f t="shared" si="6"/>
        <v>0</v>
      </c>
      <c r="G24" s="31">
        <f t="shared" si="7"/>
        <v>0</v>
      </c>
    </row>
    <row r="25" spans="1:11" ht="22.5" customHeight="1">
      <c r="A25" s="26" t="s">
        <v>190</v>
      </c>
      <c r="B25" s="44" t="s">
        <v>188</v>
      </c>
      <c r="C25" s="27" t="s">
        <v>144</v>
      </c>
      <c r="D25" s="28">
        <v>25</v>
      </c>
      <c r="E25" s="29"/>
      <c r="F25" s="30">
        <f t="shared" si="6"/>
        <v>0</v>
      </c>
      <c r="G25" s="31">
        <f t="shared" si="7"/>
        <v>0</v>
      </c>
    </row>
    <row r="26" spans="1:11" ht="22.5" customHeight="1">
      <c r="A26" s="26" t="s">
        <v>191</v>
      </c>
      <c r="B26" s="27" t="s">
        <v>182</v>
      </c>
      <c r="C26" s="27" t="s">
        <v>144</v>
      </c>
      <c r="D26" s="28">
        <v>370</v>
      </c>
      <c r="E26" s="29"/>
      <c r="F26" s="30">
        <f t="shared" si="6"/>
        <v>0</v>
      </c>
      <c r="G26" s="31">
        <f t="shared" si="7"/>
        <v>0</v>
      </c>
    </row>
    <row r="27" spans="1:11" ht="22.5" customHeight="1">
      <c r="A27" s="26" t="s">
        <v>192</v>
      </c>
      <c r="B27" s="27" t="s">
        <v>180</v>
      </c>
      <c r="C27" s="27" t="s">
        <v>144</v>
      </c>
      <c r="D27" s="28">
        <v>370</v>
      </c>
      <c r="E27" s="29"/>
      <c r="F27" s="30">
        <f t="shared" si="6"/>
        <v>0</v>
      </c>
      <c r="G27" s="31">
        <f t="shared" si="7"/>
        <v>0</v>
      </c>
    </row>
    <row r="28" spans="1:11" ht="22.5" customHeight="1">
      <c r="A28" s="26" t="s">
        <v>193</v>
      </c>
      <c r="B28" s="44" t="s">
        <v>181</v>
      </c>
      <c r="C28" s="27" t="s">
        <v>144</v>
      </c>
      <c r="D28" s="28">
        <v>370</v>
      </c>
      <c r="E28" s="29"/>
      <c r="F28" s="30">
        <f t="shared" si="6"/>
        <v>0</v>
      </c>
      <c r="G28" s="31">
        <f t="shared" si="7"/>
        <v>0</v>
      </c>
    </row>
    <row r="29" spans="1:11" ht="22.5" customHeight="1">
      <c r="A29" s="26" t="s">
        <v>194</v>
      </c>
      <c r="B29" s="27" t="s">
        <v>183</v>
      </c>
      <c r="C29" s="27" t="s">
        <v>144</v>
      </c>
      <c r="D29" s="28">
        <v>70</v>
      </c>
      <c r="E29" s="29"/>
      <c r="F29" s="30">
        <f t="shared" si="6"/>
        <v>0</v>
      </c>
      <c r="G29" s="31">
        <f t="shared" si="7"/>
        <v>0</v>
      </c>
    </row>
    <row r="30" spans="1:11" ht="22.5" customHeight="1">
      <c r="A30" s="26" t="s">
        <v>195</v>
      </c>
      <c r="B30" s="27" t="s">
        <v>138</v>
      </c>
      <c r="C30" s="27" t="s">
        <v>144</v>
      </c>
      <c r="D30" s="28">
        <v>70</v>
      </c>
      <c r="E30" s="29"/>
      <c r="F30" s="30">
        <f t="shared" si="6"/>
        <v>0</v>
      </c>
      <c r="G30" s="31">
        <f t="shared" si="7"/>
        <v>0</v>
      </c>
    </row>
    <row r="31" spans="1:11" ht="22.5" customHeight="1">
      <c r="A31" s="26" t="s">
        <v>196</v>
      </c>
      <c r="B31" s="44" t="s">
        <v>184</v>
      </c>
      <c r="C31" s="27" t="s">
        <v>144</v>
      </c>
      <c r="D31" s="28">
        <v>70</v>
      </c>
      <c r="E31" s="29"/>
      <c r="F31" s="30">
        <f t="shared" si="6"/>
        <v>0</v>
      </c>
      <c r="G31" s="31">
        <f t="shared" si="7"/>
        <v>0</v>
      </c>
    </row>
    <row r="32" spans="1:11" ht="22.5" customHeight="1">
      <c r="A32" s="26" t="s">
        <v>197</v>
      </c>
      <c r="B32" s="27" t="s">
        <v>185</v>
      </c>
      <c r="C32" s="27" t="s">
        <v>16</v>
      </c>
      <c r="D32" s="28">
        <v>410</v>
      </c>
      <c r="E32" s="29"/>
      <c r="F32" s="30">
        <f t="shared" si="6"/>
        <v>0</v>
      </c>
      <c r="G32" s="31">
        <f t="shared" si="7"/>
        <v>0</v>
      </c>
    </row>
    <row r="33" spans="1:11" ht="22.5" customHeight="1">
      <c r="A33" s="26" t="s">
        <v>198</v>
      </c>
      <c r="B33" s="27" t="s">
        <v>187</v>
      </c>
      <c r="C33" s="27" t="s">
        <v>16</v>
      </c>
      <c r="D33" s="28">
        <v>30</v>
      </c>
      <c r="E33" s="29"/>
      <c r="F33" s="30">
        <f t="shared" si="6"/>
        <v>0</v>
      </c>
      <c r="G33" s="31">
        <f t="shared" si="7"/>
        <v>0</v>
      </c>
    </row>
    <row r="34" spans="1:11" ht="22.5" customHeight="1">
      <c r="A34" s="26" t="s">
        <v>199</v>
      </c>
      <c r="B34" s="27" t="s">
        <v>186</v>
      </c>
      <c r="C34" s="27" t="s">
        <v>16</v>
      </c>
      <c r="D34" s="28">
        <v>152.5</v>
      </c>
      <c r="E34" s="29"/>
      <c r="F34" s="30">
        <f t="shared" si="6"/>
        <v>0</v>
      </c>
      <c r="G34" s="31">
        <f t="shared" si="7"/>
        <v>0</v>
      </c>
    </row>
    <row r="35" spans="1:11" ht="22.5" customHeight="1" thickBot="1">
      <c r="A35" s="26" t="s">
        <v>200</v>
      </c>
      <c r="B35" s="34" t="s">
        <v>128</v>
      </c>
      <c r="C35" s="34" t="s">
        <v>144</v>
      </c>
      <c r="D35" s="35">
        <v>400</v>
      </c>
      <c r="E35" s="36"/>
      <c r="F35" s="37">
        <f t="shared" si="6"/>
        <v>0</v>
      </c>
      <c r="G35" s="38">
        <f t="shared" si="7"/>
        <v>0</v>
      </c>
    </row>
    <row r="36" spans="1:11" ht="22.5" customHeight="1" thickTop="1">
      <c r="A36" s="90" t="s">
        <v>139</v>
      </c>
      <c r="B36" s="91"/>
      <c r="C36" s="91"/>
      <c r="D36" s="91"/>
      <c r="E36" s="92"/>
      <c r="F36" s="39">
        <f>SUM(F19:F35)</f>
        <v>0</v>
      </c>
      <c r="G36" s="40">
        <f>SUM(G19:G35)</f>
        <v>0</v>
      </c>
    </row>
    <row r="37" spans="1:11" ht="22.5" customHeight="1">
      <c r="A37" s="46" t="s">
        <v>40</v>
      </c>
      <c r="B37" s="93" t="s">
        <v>17</v>
      </c>
      <c r="C37" s="93"/>
      <c r="D37" s="93"/>
      <c r="E37" s="93"/>
      <c r="F37" s="93"/>
      <c r="G37" s="94"/>
      <c r="H37" s="32"/>
      <c r="I37" s="32"/>
      <c r="J37" s="32"/>
      <c r="K37" s="32"/>
    </row>
    <row r="38" spans="1:11" ht="22.5" customHeight="1">
      <c r="A38" s="26" t="s">
        <v>41</v>
      </c>
      <c r="B38" s="27" t="s">
        <v>129</v>
      </c>
      <c r="C38" s="27" t="s">
        <v>15</v>
      </c>
      <c r="D38" s="28">
        <v>1</v>
      </c>
      <c r="E38" s="29"/>
      <c r="F38" s="30">
        <f>ROUND((D38*E38),2)</f>
        <v>0</v>
      </c>
      <c r="G38" s="31">
        <f>ROUND((F38*(1.23)),2)</f>
        <v>0</v>
      </c>
      <c r="H38" s="32"/>
      <c r="I38" s="32"/>
      <c r="J38" s="32"/>
      <c r="K38" s="32"/>
    </row>
    <row r="39" spans="1:11" ht="22.5" customHeight="1">
      <c r="A39" s="26" t="s">
        <v>42</v>
      </c>
      <c r="B39" s="27" t="s">
        <v>137</v>
      </c>
      <c r="C39" s="27" t="s">
        <v>15</v>
      </c>
      <c r="D39" s="28">
        <v>1</v>
      </c>
      <c r="E39" s="29"/>
      <c r="F39" s="30">
        <f>ROUND((D39*E39),2)</f>
        <v>0</v>
      </c>
      <c r="G39" s="31">
        <f>ROUND((F39*(1.23)),2)</f>
        <v>0</v>
      </c>
      <c r="H39" s="32"/>
      <c r="I39" s="32"/>
      <c r="J39" s="32"/>
      <c r="K39" s="32"/>
    </row>
    <row r="40" spans="1:11" ht="22.5" customHeight="1">
      <c r="A40" s="26" t="s">
        <v>43</v>
      </c>
      <c r="B40" s="27" t="s">
        <v>22</v>
      </c>
      <c r="C40" s="27" t="s">
        <v>15</v>
      </c>
      <c r="D40" s="28">
        <v>1</v>
      </c>
      <c r="E40" s="29"/>
      <c r="F40" s="30">
        <f>ROUND((D40*E40),2)</f>
        <v>0</v>
      </c>
      <c r="G40" s="31">
        <f>ROUND((F40*(1.23)),2)</f>
        <v>0</v>
      </c>
      <c r="H40" s="32"/>
      <c r="I40" s="32"/>
      <c r="J40" s="32"/>
      <c r="K40" s="32"/>
    </row>
    <row r="41" spans="1:11" ht="22.5" customHeight="1" thickBot="1">
      <c r="A41" s="26" t="s">
        <v>44</v>
      </c>
      <c r="B41" s="34" t="s">
        <v>18</v>
      </c>
      <c r="C41" s="34" t="s">
        <v>19</v>
      </c>
      <c r="D41" s="35">
        <v>4</v>
      </c>
      <c r="E41" s="36"/>
      <c r="F41" s="37">
        <f>ROUND((D41*E41),2)</f>
        <v>0</v>
      </c>
      <c r="G41" s="38">
        <f>ROUND((F41*(1.23)),2)</f>
        <v>0</v>
      </c>
      <c r="H41" s="32"/>
      <c r="I41" s="32"/>
      <c r="J41" s="32"/>
      <c r="K41" s="32"/>
    </row>
    <row r="42" spans="1:11" ht="22.5" customHeight="1" thickTop="1" thickBot="1">
      <c r="A42" s="95" t="s">
        <v>20</v>
      </c>
      <c r="B42" s="96"/>
      <c r="C42" s="96"/>
      <c r="D42" s="96"/>
      <c r="E42" s="97"/>
      <c r="F42" s="47">
        <f>SUM(F38:F41)</f>
        <v>0</v>
      </c>
      <c r="G42" s="48">
        <f>SUM(G38:G41)</f>
        <v>0</v>
      </c>
      <c r="H42" s="32"/>
      <c r="I42" s="32"/>
      <c r="J42" s="32"/>
      <c r="K42" s="32"/>
    </row>
    <row r="43" spans="1:11" ht="22.5" customHeight="1" thickBot="1">
      <c r="A43" s="79" t="s">
        <v>21</v>
      </c>
      <c r="B43" s="80"/>
      <c r="C43" s="80"/>
      <c r="D43" s="80"/>
      <c r="E43" s="81"/>
      <c r="F43" s="49">
        <f>SUM(F6,F36,F42,F17)</f>
        <v>0</v>
      </c>
      <c r="G43" s="50">
        <f>SUM(G6,G36,G42,G17)</f>
        <v>0</v>
      </c>
    </row>
    <row r="44" spans="1:11">
      <c r="E44" s="32"/>
    </row>
  </sheetData>
  <protectedRanges>
    <protectedRange sqref="E3:E42" name="Zakres1"/>
  </protectedRanges>
  <dataConsolidate/>
  <mergeCells count="10">
    <mergeCell ref="A36:E36"/>
    <mergeCell ref="B37:G37"/>
    <mergeCell ref="A42:E42"/>
    <mergeCell ref="A43:E43"/>
    <mergeCell ref="A1:G1"/>
    <mergeCell ref="B3:G3"/>
    <mergeCell ref="A6:E6"/>
    <mergeCell ref="B7:G7"/>
    <mergeCell ref="A17:E17"/>
    <mergeCell ref="B18:G18"/>
  </mergeCells>
  <phoneticPr fontId="21" type="noConversion"/>
  <printOptions horizontalCentered="1"/>
  <pageMargins left="0.62992125984251968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5F74-9586-4981-AE15-FEC5A52D5799}">
  <sheetPr>
    <pageSetUpPr fitToPage="1"/>
  </sheetPr>
  <dimension ref="A1:AP269"/>
  <sheetViews>
    <sheetView zoomScale="70" zoomScaleNormal="70" zoomScaleSheetLayoutView="85" zoomScalePageLayoutView="80" workbookViewId="0">
      <selection activeCell="A7" sqref="A7:H7"/>
    </sheetView>
  </sheetViews>
  <sheetFormatPr defaultColWidth="10" defaultRowHeight="44.1" customHeight="1"/>
  <cols>
    <col min="1" max="8" width="16.28515625" style="7" customWidth="1"/>
    <col min="9" max="256" width="10" style="7"/>
    <col min="257" max="264" width="16.28515625" style="7" customWidth="1"/>
    <col min="265" max="512" width="10" style="7"/>
    <col min="513" max="520" width="16.28515625" style="7" customWidth="1"/>
    <col min="521" max="768" width="10" style="7"/>
    <col min="769" max="776" width="16.28515625" style="7" customWidth="1"/>
    <col min="777" max="1024" width="10" style="7"/>
    <col min="1025" max="1032" width="16.28515625" style="7" customWidth="1"/>
    <col min="1033" max="1280" width="10" style="7"/>
    <col min="1281" max="1288" width="16.28515625" style="7" customWidth="1"/>
    <col min="1289" max="1536" width="10" style="7"/>
    <col min="1537" max="1544" width="16.28515625" style="7" customWidth="1"/>
    <col min="1545" max="1792" width="10" style="7"/>
    <col min="1793" max="1800" width="16.28515625" style="7" customWidth="1"/>
    <col min="1801" max="2048" width="10" style="7"/>
    <col min="2049" max="2056" width="16.28515625" style="7" customWidth="1"/>
    <col min="2057" max="2304" width="10" style="7"/>
    <col min="2305" max="2312" width="16.28515625" style="7" customWidth="1"/>
    <col min="2313" max="2560" width="10" style="7"/>
    <col min="2561" max="2568" width="16.28515625" style="7" customWidth="1"/>
    <col min="2569" max="2816" width="10" style="7"/>
    <col min="2817" max="2824" width="16.28515625" style="7" customWidth="1"/>
    <col min="2825" max="3072" width="10" style="7"/>
    <col min="3073" max="3080" width="16.28515625" style="7" customWidth="1"/>
    <col min="3081" max="3328" width="10" style="7"/>
    <col min="3329" max="3336" width="16.28515625" style="7" customWidth="1"/>
    <col min="3337" max="3584" width="10" style="7"/>
    <col min="3585" max="3592" width="16.28515625" style="7" customWidth="1"/>
    <col min="3593" max="3840" width="10" style="7"/>
    <col min="3841" max="3848" width="16.28515625" style="7" customWidth="1"/>
    <col min="3849" max="4096" width="10" style="7"/>
    <col min="4097" max="4104" width="16.28515625" style="7" customWidth="1"/>
    <col min="4105" max="4352" width="10" style="7"/>
    <col min="4353" max="4360" width="16.28515625" style="7" customWidth="1"/>
    <col min="4361" max="4608" width="10" style="7"/>
    <col min="4609" max="4616" width="16.28515625" style="7" customWidth="1"/>
    <col min="4617" max="4864" width="10" style="7"/>
    <col min="4865" max="4872" width="16.28515625" style="7" customWidth="1"/>
    <col min="4873" max="5120" width="10" style="7"/>
    <col min="5121" max="5128" width="16.28515625" style="7" customWidth="1"/>
    <col min="5129" max="5376" width="10" style="7"/>
    <col min="5377" max="5384" width="16.28515625" style="7" customWidth="1"/>
    <col min="5385" max="5632" width="10" style="7"/>
    <col min="5633" max="5640" width="16.28515625" style="7" customWidth="1"/>
    <col min="5641" max="5888" width="10" style="7"/>
    <col min="5889" max="5896" width="16.28515625" style="7" customWidth="1"/>
    <col min="5897" max="6144" width="10" style="7"/>
    <col min="6145" max="6152" width="16.28515625" style="7" customWidth="1"/>
    <col min="6153" max="6400" width="10" style="7"/>
    <col min="6401" max="6408" width="16.28515625" style="7" customWidth="1"/>
    <col min="6409" max="6656" width="10" style="7"/>
    <col min="6657" max="6664" width="16.28515625" style="7" customWidth="1"/>
    <col min="6665" max="6912" width="10" style="7"/>
    <col min="6913" max="6920" width="16.28515625" style="7" customWidth="1"/>
    <col min="6921" max="7168" width="10" style="7"/>
    <col min="7169" max="7176" width="16.28515625" style="7" customWidth="1"/>
    <col min="7177" max="7424" width="10" style="7"/>
    <col min="7425" max="7432" width="16.28515625" style="7" customWidth="1"/>
    <col min="7433" max="7680" width="10" style="7"/>
    <col min="7681" max="7688" width="16.28515625" style="7" customWidth="1"/>
    <col min="7689" max="7936" width="10" style="7"/>
    <col min="7937" max="7944" width="16.28515625" style="7" customWidth="1"/>
    <col min="7945" max="8192" width="10" style="7"/>
    <col min="8193" max="8200" width="16.28515625" style="7" customWidth="1"/>
    <col min="8201" max="8448" width="10" style="7"/>
    <col min="8449" max="8456" width="16.28515625" style="7" customWidth="1"/>
    <col min="8457" max="8704" width="10" style="7"/>
    <col min="8705" max="8712" width="16.28515625" style="7" customWidth="1"/>
    <col min="8713" max="8960" width="10" style="7"/>
    <col min="8961" max="8968" width="16.28515625" style="7" customWidth="1"/>
    <col min="8969" max="9216" width="10" style="7"/>
    <col min="9217" max="9224" width="16.28515625" style="7" customWidth="1"/>
    <col min="9225" max="9472" width="10" style="7"/>
    <col min="9473" max="9480" width="16.28515625" style="7" customWidth="1"/>
    <col min="9481" max="9728" width="10" style="7"/>
    <col min="9729" max="9736" width="16.28515625" style="7" customWidth="1"/>
    <col min="9737" max="9984" width="10" style="7"/>
    <col min="9985" max="9992" width="16.28515625" style="7" customWidth="1"/>
    <col min="9993" max="10240" width="10" style="7"/>
    <col min="10241" max="10248" width="16.28515625" style="7" customWidth="1"/>
    <col min="10249" max="10496" width="10" style="7"/>
    <col min="10497" max="10504" width="16.28515625" style="7" customWidth="1"/>
    <col min="10505" max="10752" width="10" style="7"/>
    <col min="10753" max="10760" width="16.28515625" style="7" customWidth="1"/>
    <col min="10761" max="11008" width="10" style="7"/>
    <col min="11009" max="11016" width="16.28515625" style="7" customWidth="1"/>
    <col min="11017" max="11264" width="10" style="7"/>
    <col min="11265" max="11272" width="16.28515625" style="7" customWidth="1"/>
    <col min="11273" max="11520" width="10" style="7"/>
    <col min="11521" max="11528" width="16.28515625" style="7" customWidth="1"/>
    <col min="11529" max="11776" width="10" style="7"/>
    <col min="11777" max="11784" width="16.28515625" style="7" customWidth="1"/>
    <col min="11785" max="12032" width="10" style="7"/>
    <col min="12033" max="12040" width="16.28515625" style="7" customWidth="1"/>
    <col min="12041" max="12288" width="10" style="7"/>
    <col min="12289" max="12296" width="16.28515625" style="7" customWidth="1"/>
    <col min="12297" max="12544" width="10" style="7"/>
    <col min="12545" max="12552" width="16.28515625" style="7" customWidth="1"/>
    <col min="12553" max="12800" width="10" style="7"/>
    <col min="12801" max="12808" width="16.28515625" style="7" customWidth="1"/>
    <col min="12809" max="13056" width="10" style="7"/>
    <col min="13057" max="13064" width="16.28515625" style="7" customWidth="1"/>
    <col min="13065" max="13312" width="10" style="7"/>
    <col min="13313" max="13320" width="16.28515625" style="7" customWidth="1"/>
    <col min="13321" max="13568" width="10" style="7"/>
    <col min="13569" max="13576" width="16.28515625" style="7" customWidth="1"/>
    <col min="13577" max="13824" width="10" style="7"/>
    <col min="13825" max="13832" width="16.28515625" style="7" customWidth="1"/>
    <col min="13833" max="14080" width="10" style="7"/>
    <col min="14081" max="14088" width="16.28515625" style="7" customWidth="1"/>
    <col min="14089" max="14336" width="10" style="7"/>
    <col min="14337" max="14344" width="16.28515625" style="7" customWidth="1"/>
    <col min="14345" max="14592" width="10" style="7"/>
    <col min="14593" max="14600" width="16.28515625" style="7" customWidth="1"/>
    <col min="14601" max="14848" width="10" style="7"/>
    <col min="14849" max="14856" width="16.28515625" style="7" customWidth="1"/>
    <col min="14857" max="15104" width="10" style="7"/>
    <col min="15105" max="15112" width="16.28515625" style="7" customWidth="1"/>
    <col min="15113" max="15360" width="10" style="7"/>
    <col min="15361" max="15368" width="16.28515625" style="7" customWidth="1"/>
    <col min="15369" max="15616" width="10" style="7"/>
    <col min="15617" max="15624" width="16.28515625" style="7" customWidth="1"/>
    <col min="15625" max="15872" width="10" style="7"/>
    <col min="15873" max="15880" width="16.28515625" style="7" customWidth="1"/>
    <col min="15881" max="16128" width="10" style="7"/>
    <col min="16129" max="16136" width="16.28515625" style="7" customWidth="1"/>
    <col min="16137" max="16384" width="10" style="7"/>
  </cols>
  <sheetData>
    <row r="1" spans="1:42" ht="44.1" customHeight="1">
      <c r="A1" s="4" t="s">
        <v>46</v>
      </c>
      <c r="B1" s="99"/>
      <c r="C1" s="99"/>
      <c r="D1" s="99"/>
      <c r="E1" s="99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ht="63.75" customHeight="1">
      <c r="A2" s="100" t="s">
        <v>146</v>
      </c>
      <c r="B2" s="100"/>
      <c r="C2" s="100"/>
      <c r="D2" s="100"/>
      <c r="E2" s="100"/>
      <c r="F2" s="100"/>
      <c r="G2" s="100"/>
      <c r="H2" s="10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24" customHeight="1">
      <c r="A3" s="8"/>
      <c r="B3" s="8"/>
      <c r="C3" s="8"/>
      <c r="D3" s="8"/>
      <c r="E3" s="8"/>
      <c r="F3" s="8"/>
      <c r="G3" s="8"/>
      <c r="H3" s="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15.75">
      <c r="A4" s="101" t="s">
        <v>47</v>
      </c>
      <c r="B4" s="101"/>
      <c r="C4" s="101"/>
      <c r="D4" s="101"/>
      <c r="E4" s="101"/>
      <c r="F4" s="101"/>
      <c r="G4" s="101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ht="44.1" customHeight="1">
      <c r="A5" s="98" t="s">
        <v>48</v>
      </c>
      <c r="B5" s="98"/>
      <c r="C5" s="98"/>
      <c r="D5" s="98"/>
      <c r="E5" s="98"/>
      <c r="F5" s="98"/>
      <c r="G5" s="98"/>
      <c r="H5" s="98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ht="29.25" customHeight="1">
      <c r="A6" s="98" t="s">
        <v>49</v>
      </c>
      <c r="B6" s="98"/>
      <c r="C6" s="98"/>
      <c r="D6" s="98"/>
      <c r="E6" s="98"/>
      <c r="F6" s="98"/>
      <c r="G6" s="98"/>
      <c r="H6" s="9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57" customHeight="1">
      <c r="A7" s="98" t="s">
        <v>50</v>
      </c>
      <c r="B7" s="98"/>
      <c r="C7" s="98"/>
      <c r="D7" s="98"/>
      <c r="E7" s="98"/>
      <c r="F7" s="98"/>
      <c r="G7" s="98"/>
      <c r="H7" s="98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ht="42" customHeight="1">
      <c r="A8" s="98" t="s">
        <v>51</v>
      </c>
      <c r="B8" s="98"/>
      <c r="C8" s="98"/>
      <c r="D8" s="98"/>
      <c r="E8" s="98"/>
      <c r="F8" s="98"/>
      <c r="G8" s="98"/>
      <c r="H8" s="9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30" customHeight="1">
      <c r="A9" s="102" t="s">
        <v>52</v>
      </c>
      <c r="B9" s="102"/>
      <c r="C9" s="102"/>
      <c r="D9" s="102"/>
      <c r="E9" s="102"/>
      <c r="F9" s="102"/>
      <c r="G9" s="102"/>
      <c r="H9" s="102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9.25" customHeight="1">
      <c r="A10" s="102" t="s">
        <v>53</v>
      </c>
      <c r="B10" s="102"/>
      <c r="C10" s="102"/>
      <c r="D10" s="102"/>
      <c r="E10" s="102"/>
      <c r="F10" s="102"/>
      <c r="G10" s="102"/>
      <c r="H10" s="102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>
      <c r="A11" s="102" t="s">
        <v>54</v>
      </c>
      <c r="B11" s="102"/>
      <c r="C11" s="102"/>
      <c r="D11" s="102"/>
      <c r="E11" s="102"/>
      <c r="F11" s="102"/>
      <c r="G11" s="102"/>
      <c r="H11" s="102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42" customHeight="1">
      <c r="A12" s="102" t="s">
        <v>55</v>
      </c>
      <c r="B12" s="102"/>
      <c r="C12" s="102"/>
      <c r="D12" s="102"/>
      <c r="E12" s="102"/>
      <c r="F12" s="102"/>
      <c r="G12" s="102"/>
      <c r="H12" s="102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8.5" customHeight="1">
      <c r="A13" s="102" t="s">
        <v>56</v>
      </c>
      <c r="B13" s="102"/>
      <c r="C13" s="102"/>
      <c r="D13" s="102"/>
      <c r="E13" s="102"/>
      <c r="F13" s="102"/>
      <c r="G13" s="102"/>
      <c r="H13" s="10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4.25">
      <c r="A14" s="102" t="s">
        <v>57</v>
      </c>
      <c r="B14" s="102"/>
      <c r="C14" s="102"/>
      <c r="D14" s="102"/>
      <c r="E14" s="102"/>
      <c r="F14" s="102"/>
      <c r="G14" s="102"/>
      <c r="H14" s="102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15">
      <c r="A15" s="10"/>
      <c r="B15" s="11"/>
      <c r="C15" s="11"/>
      <c r="D15" s="11"/>
      <c r="E15" s="11"/>
      <c r="F15" s="11"/>
      <c r="G15" s="11"/>
      <c r="H15" s="1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15.75">
      <c r="A16" s="9" t="s">
        <v>58</v>
      </c>
      <c r="B16" s="9"/>
      <c r="C16" s="9"/>
      <c r="D16" s="9"/>
      <c r="E16" s="9"/>
      <c r="F16" s="9"/>
      <c r="G16" s="9"/>
      <c r="H16" s="12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59.25" customHeight="1">
      <c r="A17" s="98" t="s">
        <v>59</v>
      </c>
      <c r="B17" s="98"/>
      <c r="C17" s="98"/>
      <c r="D17" s="98"/>
      <c r="E17" s="98"/>
      <c r="F17" s="98"/>
      <c r="G17" s="98"/>
      <c r="H17" s="98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8.5" customHeight="1">
      <c r="A18" s="98" t="s">
        <v>60</v>
      </c>
      <c r="B18" s="98"/>
      <c r="C18" s="98"/>
      <c r="D18" s="98"/>
      <c r="E18" s="98"/>
      <c r="F18" s="98"/>
      <c r="G18" s="98"/>
      <c r="H18" s="98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3.5" customHeight="1">
      <c r="A19" s="10"/>
      <c r="B19" s="13"/>
      <c r="C19" s="13"/>
      <c r="D19" s="13"/>
      <c r="E19" s="13"/>
      <c r="F19" s="13"/>
      <c r="G19" s="13"/>
      <c r="H19" s="1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5.75">
      <c r="A20" s="101" t="s">
        <v>61</v>
      </c>
      <c r="B20" s="101"/>
      <c r="C20" s="101"/>
      <c r="D20" s="101"/>
      <c r="E20" s="101"/>
      <c r="F20" s="101"/>
      <c r="G20" s="101"/>
      <c r="H20" s="101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.75" customHeight="1">
      <c r="A21" s="98" t="s">
        <v>62</v>
      </c>
      <c r="B21" s="98"/>
      <c r="C21" s="98"/>
      <c r="D21" s="98"/>
      <c r="E21" s="98"/>
      <c r="F21" s="98"/>
      <c r="G21" s="98"/>
      <c r="H21" s="9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52.5" customHeight="1">
      <c r="A22" s="98" t="s">
        <v>63</v>
      </c>
      <c r="B22" s="98"/>
      <c r="C22" s="98"/>
      <c r="D22" s="98"/>
      <c r="E22" s="98"/>
      <c r="F22" s="98"/>
      <c r="G22" s="98"/>
      <c r="H22" s="9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4.25" customHeight="1">
      <c r="A23" s="98" t="s">
        <v>64</v>
      </c>
      <c r="B23" s="98"/>
      <c r="C23" s="98"/>
      <c r="D23" s="98"/>
      <c r="E23" s="98"/>
      <c r="F23" s="98"/>
      <c r="G23" s="98"/>
      <c r="H23" s="98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.75" customHeight="1">
      <c r="A24" s="102" t="s">
        <v>65</v>
      </c>
      <c r="B24" s="102"/>
      <c r="C24" s="102"/>
      <c r="D24" s="102"/>
      <c r="E24" s="102"/>
      <c r="F24" s="102"/>
      <c r="G24" s="102"/>
      <c r="H24" s="10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5" customHeight="1">
      <c r="A25" s="102" t="s">
        <v>66</v>
      </c>
      <c r="B25" s="102"/>
      <c r="C25" s="102"/>
      <c r="D25" s="102"/>
      <c r="E25" s="102"/>
      <c r="F25" s="102"/>
      <c r="G25" s="102"/>
      <c r="H25" s="102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.75" customHeight="1">
      <c r="A26" s="102" t="s">
        <v>67</v>
      </c>
      <c r="B26" s="102"/>
      <c r="C26" s="102"/>
      <c r="D26" s="102"/>
      <c r="E26" s="102"/>
      <c r="F26" s="102"/>
      <c r="G26" s="102"/>
      <c r="H26" s="102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7.25" customHeight="1">
      <c r="A27" s="13"/>
      <c r="B27" s="13"/>
      <c r="C27" s="13"/>
      <c r="D27" s="13"/>
      <c r="E27" s="13"/>
      <c r="F27" s="13"/>
      <c r="G27" s="13"/>
      <c r="H27" s="1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5.75">
      <c r="A28" s="9" t="s">
        <v>68</v>
      </c>
      <c r="B28" s="14"/>
      <c r="C28" s="14"/>
      <c r="D28" s="14"/>
      <c r="E28" s="14"/>
      <c r="F28" s="14"/>
      <c r="G28" s="14"/>
      <c r="H28" s="1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30.75" customHeight="1">
      <c r="A29" s="98" t="s">
        <v>69</v>
      </c>
      <c r="B29" s="98"/>
      <c r="C29" s="98"/>
      <c r="D29" s="98"/>
      <c r="E29" s="98"/>
      <c r="F29" s="98"/>
      <c r="G29" s="98"/>
      <c r="H29" s="98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71.45" customHeight="1">
      <c r="A30" s="98" t="s">
        <v>70</v>
      </c>
      <c r="B30" s="98"/>
      <c r="C30" s="98"/>
      <c r="D30" s="98"/>
      <c r="E30" s="98"/>
      <c r="F30" s="98"/>
      <c r="G30" s="98"/>
      <c r="H30" s="98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44.1" customHeight="1">
      <c r="A31" s="98" t="s">
        <v>71</v>
      </c>
      <c r="B31" s="98"/>
      <c r="C31" s="98"/>
      <c r="D31" s="98"/>
      <c r="E31" s="98"/>
      <c r="F31" s="98"/>
      <c r="G31" s="98"/>
      <c r="H31" s="98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9.5" customHeight="1">
      <c r="A32" s="98" t="s">
        <v>72</v>
      </c>
      <c r="B32" s="98"/>
      <c r="C32" s="98"/>
      <c r="D32" s="98"/>
      <c r="E32" s="98"/>
      <c r="F32" s="98"/>
      <c r="G32" s="98"/>
      <c r="H32" s="98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30" customHeight="1">
      <c r="A33" s="98" t="s">
        <v>73</v>
      </c>
      <c r="B33" s="98"/>
      <c r="C33" s="98"/>
      <c r="D33" s="98"/>
      <c r="E33" s="98"/>
      <c r="F33" s="98"/>
      <c r="G33" s="98"/>
      <c r="H33" s="9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44.1" customHeight="1">
      <c r="A34" s="98" t="s">
        <v>74</v>
      </c>
      <c r="B34" s="98"/>
      <c r="C34" s="98"/>
      <c r="D34" s="98"/>
      <c r="E34" s="98"/>
      <c r="F34" s="98"/>
      <c r="G34" s="98"/>
      <c r="H34" s="98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2.75" customHeight="1">
      <c r="A35" s="103"/>
      <c r="B35" s="103"/>
      <c r="C35" s="103"/>
      <c r="D35" s="103"/>
      <c r="E35" s="103"/>
      <c r="F35" s="103"/>
      <c r="G35" s="103"/>
      <c r="H35" s="103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6.25" customHeight="1">
      <c r="A36" s="102" t="s">
        <v>75</v>
      </c>
      <c r="B36" s="102"/>
      <c r="C36" s="102"/>
      <c r="D36" s="102"/>
      <c r="E36" s="102"/>
      <c r="F36" s="102"/>
      <c r="G36" s="102"/>
      <c r="H36" s="102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4.25">
      <c r="A37" s="102" t="s">
        <v>76</v>
      </c>
      <c r="B37" s="102"/>
      <c r="C37" s="102"/>
      <c r="D37" s="102"/>
      <c r="E37" s="102"/>
      <c r="F37" s="102"/>
      <c r="G37" s="102"/>
      <c r="H37" s="102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4.25">
      <c r="A38" s="102" t="s">
        <v>77</v>
      </c>
      <c r="B38" s="102"/>
      <c r="C38" s="102"/>
      <c r="D38" s="102"/>
      <c r="E38" s="102"/>
      <c r="F38" s="102"/>
      <c r="G38" s="102"/>
      <c r="H38" s="102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4.25">
      <c r="A39" s="102" t="s">
        <v>78</v>
      </c>
      <c r="B39" s="102"/>
      <c r="C39" s="102"/>
      <c r="D39" s="102"/>
      <c r="E39" s="102"/>
      <c r="F39" s="102"/>
      <c r="G39" s="102"/>
      <c r="H39" s="102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4.25">
      <c r="A40" s="98" t="s">
        <v>79</v>
      </c>
      <c r="B40" s="98"/>
      <c r="C40" s="98"/>
      <c r="D40" s="98"/>
      <c r="E40" s="98"/>
      <c r="F40" s="98"/>
      <c r="G40" s="98"/>
      <c r="H40" s="98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8" customHeight="1">
      <c r="A41" s="98" t="s">
        <v>80</v>
      </c>
      <c r="B41" s="98"/>
      <c r="C41" s="98"/>
      <c r="D41" s="98"/>
      <c r="E41" s="98"/>
      <c r="F41" s="98"/>
      <c r="G41" s="98"/>
      <c r="H41" s="98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9.5" customHeight="1">
      <c r="A42" s="103"/>
      <c r="B42" s="103"/>
      <c r="C42" s="103"/>
      <c r="D42" s="103"/>
      <c r="E42" s="103"/>
      <c r="F42" s="103"/>
      <c r="G42" s="103"/>
      <c r="H42" s="103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3.25" customHeight="1">
      <c r="A43" s="104" t="s">
        <v>81</v>
      </c>
      <c r="B43" s="104"/>
      <c r="C43" s="104"/>
      <c r="D43" s="104"/>
      <c r="E43" s="104"/>
      <c r="F43" s="104"/>
      <c r="G43" s="104"/>
      <c r="H43" s="10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8.5" customHeight="1">
      <c r="A44" s="102" t="s">
        <v>82</v>
      </c>
      <c r="B44" s="102"/>
      <c r="C44" s="102"/>
      <c r="D44" s="102"/>
      <c r="E44" s="102"/>
      <c r="F44" s="102"/>
      <c r="G44" s="102"/>
      <c r="H44" s="102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28.5" customHeight="1">
      <c r="A45" s="102" t="s">
        <v>83</v>
      </c>
      <c r="B45" s="102"/>
      <c r="C45" s="102"/>
      <c r="D45" s="102"/>
      <c r="E45" s="102"/>
      <c r="F45" s="102"/>
      <c r="G45" s="102"/>
      <c r="H45" s="102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28.5" customHeight="1">
      <c r="A46" s="102" t="s">
        <v>84</v>
      </c>
      <c r="B46" s="102"/>
      <c r="C46" s="102"/>
      <c r="D46" s="102"/>
      <c r="E46" s="102"/>
      <c r="F46" s="102"/>
      <c r="G46" s="102"/>
      <c r="H46" s="102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27" customHeight="1">
      <c r="A47" s="102" t="s">
        <v>85</v>
      </c>
      <c r="B47" s="102"/>
      <c r="C47" s="102"/>
      <c r="D47" s="102"/>
      <c r="E47" s="102"/>
      <c r="F47" s="102"/>
      <c r="G47" s="102"/>
      <c r="H47" s="102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7.25" customHeight="1">
      <c r="A48" s="102" t="s">
        <v>86</v>
      </c>
      <c r="B48" s="102"/>
      <c r="C48" s="102"/>
      <c r="D48" s="102"/>
      <c r="E48" s="102"/>
      <c r="F48" s="102"/>
      <c r="G48" s="102"/>
      <c r="H48" s="102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8.75" customHeight="1">
      <c r="A49" s="102" t="s">
        <v>87</v>
      </c>
      <c r="B49" s="102"/>
      <c r="C49" s="102"/>
      <c r="D49" s="102"/>
      <c r="E49" s="102"/>
      <c r="F49" s="102"/>
      <c r="G49" s="102"/>
      <c r="H49" s="102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9.5" customHeight="1">
      <c r="A50" s="102" t="s">
        <v>88</v>
      </c>
      <c r="B50" s="102"/>
      <c r="C50" s="102"/>
      <c r="D50" s="102"/>
      <c r="E50" s="102"/>
      <c r="F50" s="102"/>
      <c r="G50" s="102"/>
      <c r="H50" s="102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31.5" customHeight="1">
      <c r="A51" s="102" t="s">
        <v>89</v>
      </c>
      <c r="B51" s="102"/>
      <c r="C51" s="102"/>
      <c r="D51" s="102"/>
      <c r="E51" s="102"/>
      <c r="F51" s="102"/>
      <c r="G51" s="102"/>
      <c r="H51" s="102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7.25" customHeight="1">
      <c r="A52" s="102" t="s">
        <v>90</v>
      </c>
      <c r="B52" s="102"/>
      <c r="C52" s="102"/>
      <c r="D52" s="102"/>
      <c r="E52" s="102"/>
      <c r="F52" s="102"/>
      <c r="G52" s="102"/>
      <c r="H52" s="102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9.5" customHeight="1">
      <c r="A53" s="105"/>
      <c r="B53" s="105"/>
      <c r="C53" s="105"/>
      <c r="D53" s="105"/>
      <c r="E53" s="105"/>
      <c r="F53" s="105"/>
      <c r="G53" s="105"/>
      <c r="H53" s="10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8" customHeight="1">
      <c r="A54" s="102" t="s">
        <v>91</v>
      </c>
      <c r="B54" s="102"/>
      <c r="C54" s="102"/>
      <c r="D54" s="102"/>
      <c r="E54" s="102"/>
      <c r="F54" s="102"/>
      <c r="G54" s="102"/>
      <c r="H54" s="102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8.75" customHeight="1">
      <c r="A55" s="102" t="s">
        <v>92</v>
      </c>
      <c r="B55" s="102"/>
      <c r="C55" s="102"/>
      <c r="D55" s="102"/>
      <c r="E55" s="102"/>
      <c r="F55" s="102"/>
      <c r="G55" s="102"/>
      <c r="H55" s="102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29.25" customHeight="1">
      <c r="A56" s="102" t="s">
        <v>93</v>
      </c>
      <c r="B56" s="102"/>
      <c r="C56" s="102"/>
      <c r="D56" s="102"/>
      <c r="E56" s="102"/>
      <c r="F56" s="102"/>
      <c r="G56" s="102"/>
      <c r="H56" s="102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7.25" customHeight="1">
      <c r="A57" s="102" t="s">
        <v>94</v>
      </c>
      <c r="B57" s="102"/>
      <c r="C57" s="102"/>
      <c r="D57" s="102"/>
      <c r="E57" s="102"/>
      <c r="F57" s="102"/>
      <c r="G57" s="102"/>
      <c r="H57" s="102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21.6" customHeight="1">
      <c r="A58" s="102" t="s">
        <v>95</v>
      </c>
      <c r="B58" s="102"/>
      <c r="C58" s="102"/>
      <c r="D58" s="102"/>
      <c r="E58" s="102"/>
      <c r="F58" s="102"/>
      <c r="G58" s="102"/>
      <c r="H58" s="102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 ht="27.75" customHeight="1">
      <c r="A59" s="102" t="s">
        <v>96</v>
      </c>
      <c r="B59" s="102"/>
      <c r="C59" s="102"/>
      <c r="D59" s="102"/>
      <c r="E59" s="102"/>
      <c r="F59" s="102"/>
      <c r="G59" s="102"/>
      <c r="H59" s="102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 ht="29.45" customHeight="1">
      <c r="A60" s="102" t="s">
        <v>97</v>
      </c>
      <c r="B60" s="102"/>
      <c r="C60" s="102"/>
      <c r="D60" s="102"/>
      <c r="E60" s="102"/>
      <c r="F60" s="102"/>
      <c r="G60" s="102"/>
      <c r="H60" s="102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 ht="18" customHeight="1">
      <c r="A61" s="102" t="s">
        <v>98</v>
      </c>
      <c r="B61" s="102"/>
      <c r="C61" s="102"/>
      <c r="D61" s="102"/>
      <c r="E61" s="102"/>
      <c r="F61" s="102"/>
      <c r="G61" s="102"/>
      <c r="H61" s="102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 ht="18" customHeight="1">
      <c r="A62" s="102" t="s">
        <v>99</v>
      </c>
      <c r="B62" s="102"/>
      <c r="C62" s="102"/>
      <c r="D62" s="102"/>
      <c r="E62" s="102"/>
      <c r="F62" s="102"/>
      <c r="G62" s="102"/>
      <c r="H62" s="102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 ht="17.25" customHeight="1">
      <c r="A63" s="102" t="s">
        <v>100</v>
      </c>
      <c r="B63" s="102"/>
      <c r="C63" s="102"/>
      <c r="D63" s="102"/>
      <c r="E63" s="102"/>
      <c r="F63" s="102"/>
      <c r="G63" s="102"/>
      <c r="H63" s="102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 ht="18.75" customHeight="1">
      <c r="A64" s="102" t="s">
        <v>101</v>
      </c>
      <c r="B64" s="102"/>
      <c r="C64" s="102"/>
      <c r="D64" s="102"/>
      <c r="E64" s="102"/>
      <c r="F64" s="102"/>
      <c r="G64" s="102"/>
      <c r="H64" s="102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spans="1:42" ht="18" customHeight="1">
      <c r="A65" s="102" t="s">
        <v>102</v>
      </c>
      <c r="B65" s="102"/>
      <c r="C65" s="102"/>
      <c r="D65" s="102"/>
      <c r="E65" s="102"/>
      <c r="F65" s="102"/>
      <c r="G65" s="102"/>
      <c r="H65" s="102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pans="1:42" ht="14.25">
      <c r="A66" s="105"/>
      <c r="B66" s="105"/>
      <c r="C66" s="105"/>
      <c r="D66" s="105"/>
      <c r="E66" s="105"/>
      <c r="F66" s="105"/>
      <c r="G66" s="105"/>
      <c r="H66" s="105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 ht="17.25" customHeight="1">
      <c r="A67" s="102" t="s">
        <v>103</v>
      </c>
      <c r="B67" s="102"/>
      <c r="C67" s="102"/>
      <c r="D67" s="102"/>
      <c r="E67" s="102"/>
      <c r="F67" s="102"/>
      <c r="G67" s="102"/>
      <c r="H67" s="102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 ht="20.25" customHeight="1">
      <c r="A68" s="102" t="s">
        <v>104</v>
      </c>
      <c r="B68" s="102"/>
      <c r="C68" s="102"/>
      <c r="D68" s="102"/>
      <c r="E68" s="102"/>
      <c r="F68" s="102"/>
      <c r="G68" s="102"/>
      <c r="H68" s="102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 ht="13.5" customHeight="1">
      <c r="A69" s="102" t="s">
        <v>105</v>
      </c>
      <c r="B69" s="102"/>
      <c r="C69" s="102"/>
      <c r="D69" s="102"/>
      <c r="E69" s="102"/>
      <c r="F69" s="102"/>
      <c r="G69" s="102"/>
      <c r="H69" s="102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 ht="18" customHeight="1">
      <c r="A70" s="105"/>
      <c r="B70" s="105"/>
      <c r="C70" s="105"/>
      <c r="D70" s="105"/>
      <c r="E70" s="105"/>
      <c r="F70" s="105"/>
      <c r="G70" s="105"/>
      <c r="H70" s="105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 ht="15.75" customHeight="1">
      <c r="A71" s="102" t="s">
        <v>106</v>
      </c>
      <c r="B71" s="102"/>
      <c r="C71" s="102"/>
      <c r="D71" s="102"/>
      <c r="E71" s="102"/>
      <c r="F71" s="102"/>
      <c r="G71" s="102"/>
      <c r="H71" s="102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 ht="15" customHeight="1">
      <c r="A72" s="102" t="s">
        <v>107</v>
      </c>
      <c r="B72" s="102"/>
      <c r="C72" s="102"/>
      <c r="D72" s="102"/>
      <c r="E72" s="102"/>
      <c r="F72" s="102"/>
      <c r="G72" s="102"/>
      <c r="H72" s="102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 ht="13.5" customHeight="1">
      <c r="A73" s="102" t="s">
        <v>108</v>
      </c>
      <c r="B73" s="102"/>
      <c r="C73" s="102"/>
      <c r="D73" s="102"/>
      <c r="E73" s="102"/>
      <c r="F73" s="102"/>
      <c r="G73" s="102"/>
      <c r="H73" s="102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spans="1:42" ht="14.25" customHeight="1">
      <c r="A74" s="102" t="s">
        <v>109</v>
      </c>
      <c r="B74" s="102"/>
      <c r="C74" s="102"/>
      <c r="D74" s="102"/>
      <c r="E74" s="102"/>
      <c r="F74" s="102"/>
      <c r="G74" s="102"/>
      <c r="H74" s="102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spans="1:42" ht="15" customHeight="1">
      <c r="A75" s="102" t="s">
        <v>110</v>
      </c>
      <c r="B75" s="102"/>
      <c r="C75" s="102"/>
      <c r="D75" s="102"/>
      <c r="E75" s="102"/>
      <c r="F75" s="102"/>
      <c r="G75" s="102"/>
      <c r="H75" s="102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spans="1:42" ht="16.5" customHeight="1">
      <c r="A76" s="102" t="s">
        <v>111</v>
      </c>
      <c r="B76" s="102"/>
      <c r="C76" s="102"/>
      <c r="D76" s="102"/>
      <c r="E76" s="102"/>
      <c r="F76" s="102"/>
      <c r="G76" s="102"/>
      <c r="H76" s="102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1:42" ht="16.5" customHeight="1">
      <c r="A77" s="102" t="s">
        <v>112</v>
      </c>
      <c r="B77" s="102"/>
      <c r="C77" s="102"/>
      <c r="D77" s="102"/>
      <c r="E77" s="102"/>
      <c r="F77" s="102"/>
      <c r="G77" s="102"/>
      <c r="H77" s="102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42" ht="15" customHeight="1">
      <c r="A78" s="102" t="s">
        <v>113</v>
      </c>
      <c r="B78" s="102"/>
      <c r="C78" s="102"/>
      <c r="D78" s="102"/>
      <c r="E78" s="102"/>
      <c r="F78" s="102"/>
      <c r="G78" s="102"/>
      <c r="H78" s="102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spans="1:42" ht="18" customHeight="1">
      <c r="A79" s="102" t="s">
        <v>114</v>
      </c>
      <c r="B79" s="102"/>
      <c r="C79" s="102"/>
      <c r="D79" s="102"/>
      <c r="E79" s="102"/>
      <c r="F79" s="102"/>
      <c r="G79" s="102"/>
      <c r="H79" s="102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spans="1:42" ht="18" customHeight="1">
      <c r="A80" s="105"/>
      <c r="B80" s="105"/>
      <c r="C80" s="105"/>
      <c r="D80" s="105"/>
      <c r="E80" s="105"/>
      <c r="F80" s="105"/>
      <c r="G80" s="105"/>
      <c r="H80" s="105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spans="1:42" ht="16.5" customHeight="1">
      <c r="A81" s="102" t="s">
        <v>115</v>
      </c>
      <c r="B81" s="102"/>
      <c r="C81" s="102"/>
      <c r="D81" s="102"/>
      <c r="E81" s="102"/>
      <c r="F81" s="102"/>
      <c r="G81" s="102"/>
      <c r="H81" s="102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 spans="1:42" ht="13.5" customHeight="1">
      <c r="A82" s="102" t="s">
        <v>107</v>
      </c>
      <c r="B82" s="102"/>
      <c r="C82" s="102"/>
      <c r="D82" s="102"/>
      <c r="E82" s="102"/>
      <c r="F82" s="102"/>
      <c r="G82" s="102"/>
      <c r="H82" s="102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spans="1:42" ht="15.75" customHeight="1">
      <c r="A83" s="102" t="s">
        <v>116</v>
      </c>
      <c r="B83" s="102"/>
      <c r="C83" s="102"/>
      <c r="D83" s="102"/>
      <c r="E83" s="102"/>
      <c r="F83" s="102"/>
      <c r="G83" s="102"/>
      <c r="H83" s="102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spans="1:42" ht="15" customHeight="1">
      <c r="A84" s="102" t="s">
        <v>117</v>
      </c>
      <c r="B84" s="102"/>
      <c r="C84" s="102"/>
      <c r="D84" s="102"/>
      <c r="E84" s="102"/>
      <c r="F84" s="102"/>
      <c r="G84" s="102"/>
      <c r="H84" s="102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1:42" ht="13.5" customHeight="1">
      <c r="A85" s="103"/>
      <c r="B85" s="103"/>
      <c r="C85" s="103"/>
      <c r="D85" s="103"/>
      <c r="E85" s="103"/>
      <c r="F85" s="103"/>
      <c r="G85" s="103"/>
      <c r="H85" s="103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spans="1:42" ht="21.75" customHeight="1">
      <c r="A86" s="106" t="s">
        <v>118</v>
      </c>
      <c r="B86" s="106"/>
      <c r="C86" s="106"/>
      <c r="D86" s="106"/>
      <c r="E86" s="106"/>
      <c r="F86" s="106"/>
      <c r="G86" s="106"/>
      <c r="H86" s="10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 spans="1:42" ht="69.75" customHeight="1">
      <c r="A87" s="102" t="s">
        <v>119</v>
      </c>
      <c r="B87" s="102"/>
      <c r="C87" s="102"/>
      <c r="D87" s="102"/>
      <c r="E87" s="102"/>
      <c r="F87" s="102"/>
      <c r="G87" s="102"/>
      <c r="H87" s="102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 spans="1:42" ht="58.5" customHeight="1">
      <c r="A88" s="102" t="s">
        <v>120</v>
      </c>
      <c r="B88" s="102"/>
      <c r="C88" s="102"/>
      <c r="D88" s="102"/>
      <c r="E88" s="102"/>
      <c r="F88" s="102"/>
      <c r="G88" s="102"/>
      <c r="H88" s="102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 spans="1:42" ht="15" customHeight="1">
      <c r="A89" s="102" t="s">
        <v>121</v>
      </c>
      <c r="B89" s="102"/>
      <c r="C89" s="102"/>
      <c r="D89" s="102"/>
      <c r="E89" s="102"/>
      <c r="F89" s="102"/>
      <c r="G89" s="102"/>
      <c r="H89" s="102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1:42" ht="18" customHeight="1">
      <c r="A90" s="102" t="s">
        <v>122</v>
      </c>
      <c r="B90" s="102"/>
      <c r="C90" s="102"/>
      <c r="D90" s="102"/>
      <c r="E90" s="102"/>
      <c r="F90" s="102"/>
      <c r="G90" s="102"/>
      <c r="H90" s="102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 spans="1:42" ht="33" customHeight="1">
      <c r="A91" s="15" t="s">
        <v>123</v>
      </c>
      <c r="B91" s="9"/>
      <c r="C91" s="9"/>
      <c r="D91" s="9"/>
      <c r="E91" s="9"/>
      <c r="F91" s="9"/>
      <c r="G91" s="9"/>
      <c r="H91" s="1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 spans="1:42" ht="19.149999999999999" customHeight="1">
      <c r="A92" s="101" t="s">
        <v>124</v>
      </c>
      <c r="B92" s="101"/>
      <c r="C92" s="101"/>
      <c r="D92" s="101"/>
      <c r="E92" s="101"/>
      <c r="F92" s="101"/>
      <c r="G92" s="101"/>
      <c r="H92" s="101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spans="1:42" ht="18" customHeight="1">
      <c r="A93" s="98" t="s">
        <v>125</v>
      </c>
      <c r="B93" s="98"/>
      <c r="C93" s="98"/>
      <c r="D93" s="98"/>
      <c r="E93" s="98"/>
      <c r="F93" s="98"/>
      <c r="G93" s="98"/>
      <c r="H93" s="98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 spans="1:42" ht="18.75" customHeight="1">
      <c r="A94" s="98" t="s">
        <v>126</v>
      </c>
      <c r="B94" s="98"/>
      <c r="C94" s="98"/>
      <c r="D94" s="98"/>
      <c r="E94" s="98"/>
      <c r="F94" s="98"/>
      <c r="G94" s="98"/>
      <c r="H94" s="98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 spans="1:42" ht="44.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spans="1:42" ht="44.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 spans="1:42" ht="44.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 spans="1:42" ht="44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 spans="1:42" ht="44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 spans="1:42" ht="44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 spans="1:42" ht="44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 spans="1:42" ht="44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 spans="1:42" ht="44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 spans="1:42" ht="44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spans="1:42" ht="44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spans="1:42" ht="44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spans="1:42" ht="44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spans="1:42" ht="44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spans="1:42" ht="44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spans="1:42" ht="44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spans="1:42" ht="44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spans="1:42" ht="44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spans="1:42" ht="44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spans="1:42" ht="44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spans="1:42" ht="44.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 spans="1:42" ht="44.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 spans="1:42" ht="44.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 spans="1:42" ht="44.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spans="1:42" ht="44.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 spans="1:42" ht="44.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:42" ht="44.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:42" ht="44.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:42" ht="44.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:42" ht="44.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:42" ht="44.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:42" ht="44.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:42" ht="44.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:42" ht="44.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1:42" ht="44.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1:42" ht="44.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1:42" ht="44.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1:42" ht="44.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1:42" ht="44.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1:42" ht="44.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1:42" ht="44.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spans="1:42" ht="44.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spans="1:42" ht="44.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spans="1:42" ht="44.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spans="1:42" ht="44.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spans="1:42" ht="44.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spans="1:42" ht="44.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 spans="1:42" ht="44.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 spans="1:42" ht="44.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 spans="1:42" ht="44.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spans="1:42" ht="44.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 spans="1:42" ht="44.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 spans="1:42" ht="44.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 spans="1:42" ht="44.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 spans="1:42" ht="44.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 spans="1:42" ht="44.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 spans="1:42" ht="44.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 spans="1:42" ht="44.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 spans="1:42" ht="44.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 spans="1:42" ht="44.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 spans="1:42" ht="44.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 spans="1:42" ht="44.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 spans="1:42" ht="44.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spans="1:42" ht="44.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 spans="1:42" ht="44.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 spans="1:42" ht="44.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 spans="1:42" ht="44.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 spans="1:42" ht="44.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 spans="1:42" ht="44.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 spans="1:42" ht="44.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 spans="1:42" ht="44.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 spans="1:42" ht="44.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 spans="1:42" ht="44.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 spans="1:42" ht="44.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 spans="1:42" ht="44.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 spans="1:42" ht="44.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 spans="1:42" ht="44.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 spans="1:42" ht="44.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 spans="1:42" ht="44.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 spans="1:42" ht="44.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 spans="1:42" ht="44.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 spans="1:42" ht="44.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 spans="1:42" ht="44.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 spans="1:42" ht="44.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 spans="1:42" ht="44.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 spans="1:42" ht="44.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 spans="1:42" ht="44.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 spans="1:42" ht="44.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 spans="1:42" ht="44.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 spans="1:42" ht="44.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 spans="1:42" ht="44.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 spans="1:42" ht="44.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 spans="1:42" ht="44.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 spans="1:42" ht="44.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 spans="1:42" ht="44.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 spans="1:42" ht="44.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 spans="1:42" ht="44.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 spans="1:42" ht="44.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 spans="1:42" ht="44.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 spans="1:42" ht="44.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 spans="1:42" ht="44.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 spans="1:42" ht="44.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 spans="1:42" ht="44.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</row>
    <row r="198" spans="1:42" ht="44.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</row>
    <row r="199" spans="1:42" ht="44.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</row>
    <row r="200" spans="1:42" ht="44.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</row>
    <row r="201" spans="1:42" ht="44.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</row>
    <row r="202" spans="1:42" ht="44.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</row>
    <row r="203" spans="1:42" ht="44.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</row>
    <row r="204" spans="1:42" ht="44.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</row>
    <row r="205" spans="1:42" ht="44.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</row>
    <row r="206" spans="1:42" ht="44.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</row>
    <row r="207" spans="1:42" ht="44.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</row>
    <row r="208" spans="1:42" ht="44.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</row>
    <row r="209" spans="1:42" ht="44.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 spans="1:42" ht="44.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</row>
    <row r="211" spans="1:42" ht="44.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</row>
    <row r="212" spans="1:42" ht="44.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</row>
    <row r="213" spans="1:42" ht="44.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</row>
    <row r="214" spans="1:42" ht="44.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</row>
    <row r="215" spans="1:42" ht="44.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</row>
    <row r="216" spans="1:42" ht="44.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</row>
    <row r="217" spans="1:42" ht="44.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</row>
    <row r="218" spans="1:42" ht="44.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</row>
    <row r="219" spans="1:42" ht="44.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</row>
    <row r="220" spans="1:42" ht="44.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</row>
    <row r="221" spans="1:42" ht="44.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</row>
    <row r="222" spans="1:42" ht="44.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 spans="1:42" ht="44.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</row>
    <row r="224" spans="1:42" ht="44.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</row>
    <row r="225" spans="1:42" ht="44.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</row>
    <row r="226" spans="1:42" ht="44.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</row>
    <row r="227" spans="1:42" ht="44.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</row>
    <row r="228" spans="1:42" ht="44.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</row>
    <row r="229" spans="1:42" ht="44.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</row>
    <row r="230" spans="1:42" ht="44.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</row>
    <row r="231" spans="1:42" ht="44.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</row>
    <row r="232" spans="1:42" ht="44.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</row>
    <row r="233" spans="1:42" ht="44.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</row>
    <row r="234" spans="1:42" ht="44.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</row>
    <row r="235" spans="1:42" ht="44.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 spans="1:42" ht="44.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</row>
    <row r="237" spans="1:42" ht="44.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</row>
    <row r="238" spans="1:42" ht="44.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</row>
    <row r="239" spans="1:42" ht="44.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</row>
    <row r="240" spans="1:42" ht="44.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</row>
    <row r="241" spans="1:42" ht="44.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</row>
    <row r="242" spans="1:42" ht="44.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</row>
    <row r="243" spans="1:42" ht="44.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</row>
    <row r="244" spans="1:42" ht="44.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</row>
    <row r="245" spans="1:42" ht="44.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</row>
    <row r="246" spans="1:42" ht="44.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</row>
    <row r="247" spans="1:42" ht="44.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</row>
    <row r="248" spans="1:42" ht="44.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 spans="1:42" ht="44.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 spans="1:42" ht="44.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</row>
    <row r="251" spans="1:42" ht="44.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</row>
    <row r="252" spans="1:42" ht="44.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</row>
    <row r="253" spans="1:42" ht="44.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</row>
    <row r="254" spans="1:42" ht="44.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</row>
    <row r="255" spans="1:42" ht="44.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</row>
    <row r="256" spans="1:42" ht="44.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</row>
    <row r="257" spans="1:42" ht="44.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</row>
    <row r="258" spans="1:42" ht="44.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</row>
    <row r="259" spans="1:42" ht="44.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</row>
    <row r="260" spans="1:42" ht="44.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</row>
    <row r="261" spans="1:42" ht="44.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 spans="1:42" ht="44.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</row>
    <row r="263" spans="1:42" ht="44.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</row>
    <row r="264" spans="1:42" ht="44.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</row>
    <row r="265" spans="1:42" ht="44.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</row>
    <row r="266" spans="1:42" ht="44.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</row>
    <row r="267" spans="1:42" ht="44.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</row>
    <row r="268" spans="1:42" ht="44.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</row>
    <row r="269" spans="1:42" ht="44.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</row>
  </sheetData>
  <mergeCells count="87">
    <mergeCell ref="A90:H90"/>
    <mergeCell ref="A92:H92"/>
    <mergeCell ref="A93:H93"/>
    <mergeCell ref="A94:H94"/>
    <mergeCell ref="A84:H84"/>
    <mergeCell ref="A85:H85"/>
    <mergeCell ref="A86:H86"/>
    <mergeCell ref="A87:H87"/>
    <mergeCell ref="A88:H88"/>
    <mergeCell ref="A89:H89"/>
    <mergeCell ref="A83:H83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71:H71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59:H59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47:H47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5:H35"/>
    <mergeCell ref="A22:H22"/>
    <mergeCell ref="A23:H23"/>
    <mergeCell ref="A24:H24"/>
    <mergeCell ref="A25:H25"/>
    <mergeCell ref="A26:H26"/>
    <mergeCell ref="A29:H29"/>
    <mergeCell ref="A30:H30"/>
    <mergeCell ref="A31:H31"/>
    <mergeCell ref="A32:H32"/>
    <mergeCell ref="A33:H33"/>
    <mergeCell ref="A34:H34"/>
    <mergeCell ref="A21:H21"/>
    <mergeCell ref="A7:H7"/>
    <mergeCell ref="A8:H8"/>
    <mergeCell ref="A9:H9"/>
    <mergeCell ref="A10:H10"/>
    <mergeCell ref="A11:H11"/>
    <mergeCell ref="A12:H12"/>
    <mergeCell ref="A13:H13"/>
    <mergeCell ref="A14:H14"/>
    <mergeCell ref="A17:H17"/>
    <mergeCell ref="A18:H18"/>
    <mergeCell ref="A20:H20"/>
    <mergeCell ref="A6:H6"/>
    <mergeCell ref="B1:E1"/>
    <mergeCell ref="A2:H2"/>
    <mergeCell ref="A4:G4"/>
    <mergeCell ref="A5:H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13" fitToHeight="2" orientation="portrait" horizontalDpi="4294967293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Strona tytułowa</vt:lpstr>
      <vt:lpstr>Pogodna</vt:lpstr>
      <vt:lpstr>Słoneczna</vt:lpstr>
      <vt:lpstr>Preambuła</vt:lpstr>
      <vt:lpstr>Pogodna!Obszar_wydruku</vt:lpstr>
      <vt:lpstr>Słoneczna!Obszar_wydruku</vt:lpstr>
      <vt:lpstr>'Strona tytułowa'!Obszar_wydruku</vt:lpstr>
      <vt:lpstr>Pogodna!Tytuły_wydruku</vt:lpstr>
      <vt:lpstr>Słoneczna!Tytuły_wydruku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2022-06-09T08:18:22Z</cp:lastPrinted>
  <dcterms:created xsi:type="dcterms:W3CDTF">2013-05-29T11:09:02Z</dcterms:created>
  <dcterms:modified xsi:type="dcterms:W3CDTF">2022-12-20T13:54:11Z</dcterms:modified>
  <cp:category/>
  <cp:contentStatus/>
</cp:coreProperties>
</file>